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31" documentId="13_ncr:1_{F6CB121F-512D-4AA6-A0C1-0FB36C537598}" xr6:coauthVersionLast="47" xr6:coauthVersionMax="47" xr10:uidLastSave="{0DF08834-CC9C-4D33-ADCD-2A97D7699D0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1" l="1"/>
  <c r="J9" i="1"/>
  <c r="I9" i="1"/>
  <c r="G9" i="1"/>
  <c r="B9" i="1"/>
  <c r="L10" i="1"/>
  <c r="J10" i="1"/>
  <c r="I10" i="1"/>
  <c r="G10" i="1"/>
  <c r="B10" i="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<sst xmlns="http://schemas.openxmlformats.org/spreadsheetml/2006/main" count="178608" uniqueCount="39088">
  <si>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</si>
  <si>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</si>
  <si>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</si>
  <si>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</si>
  <si>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</si>
  <si>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</si>
  <si>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</si>
  <si>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</si>
  <si>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</si>
  <si>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</si>
  <si>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</si>
  <si>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</si>
  <si>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</si>
  <si>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</si>
  <si>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</si>
  <si>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</si>
  <si>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</si>
  <si>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</si>
  <si>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</si>
  <si>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</si>
  <si>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</si>
  <si>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</si>
  <si>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</si>
  <si>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</si>
  <si>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</si>
  <si>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</si>
  <si>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</si>
  <si>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</si>
  <si>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</si>
  <si>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</si>
  <si>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</si>
  <si>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</si>
  <si>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</si>
  <si>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</si>
  <si>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</si>
  <si>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</si>
  <si>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</si>
  <si>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</si>
  <si>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</si>
  <si>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</si>
  <si>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</si>
  <si>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</si>
  <si>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</si>
  <si>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</si>
  <si>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</si>
  <si>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</si>
  <si>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</si>
  <si>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</si>
  <si>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</si>
  <si>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</si>
  <si>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</si>
  <si>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</si>
  <si>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</si>
  <si>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</si>
  <si>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</si>
  <si>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</si>
  <si>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</si>
  <si>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</si>
  <si>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</si>
  <si>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</si>
  <si>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</si>
  <si>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</si>
  <si>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</si>
  <si>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</si>
  <si>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</si>
  <si>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</si>
  <si>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</si>
  <si>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</si>
  <si>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</si>
  <si>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</si>
  <si>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</si>
  <si>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</si>
  <si>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</si>
  <si>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</si>
  <si>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</si>
  <si>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</si>
  <si>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</si>
  <si>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</si>
  <si>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</si>
  <si>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</si>
  <si>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</si>
  <si>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</si>
  <si>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</si>
  <si>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</si>
  <si>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</si>
  <si>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</si>
  <si>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</si>
  <si>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</si>
  <si>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</si>
  <si>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</si>
  <si>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</si>
  <si>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</si>
  <si>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</si>
  <si>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</si>
  <si>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</si>
  <si>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</si>
  <si>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</si>
  <si>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</si>
  <si>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</si>
  <si>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</si>
  <si>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</si>
  <si>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</si>
  <si>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</si>
  <si>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</si>
  <si>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</si>
  <si>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</si>
  <si>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</si>
  <si>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</si>
  <si>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</si>
  <si>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</si>
  <si>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</si>
  <si>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</si>
  <si>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</si>
  <si>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</si>
  <si>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</si>
  <si>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</si>
  <si>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</si>
  <si>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</si>
  <si>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</si>
  <si>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</si>
  <si>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</si>
  <si>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</si>
  <si>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</si>
  <si>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</si>
  <si>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</si>
  <si>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</si>
  <si>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</si>
  <si>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</si>
  <si>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</si>
  <si>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</si>
  <si>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</si>
  <si>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</si>
  <si>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</si>
  <si>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</si>
  <si>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</si>
  <si>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</si>
  <si>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</si>
  <si>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</si>
  <si>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</si>
  <si>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</si>
  <si>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</si>
  <si>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</si>
  <si>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</si>
  <si>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</si>
  <si>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</si>
  <si>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</si>
  <si>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</si>
  <si>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</si>
  <si>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</si>
  <si>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</si>
  <si>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</si>
  <si>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</si>
  <si>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</si>
  <si>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</si>
  <si>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</si>
  <si>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</si>
  <si>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</si>
  <si>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</si>
  <si>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</si>
  <si>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</si>
  <si>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</si>
  <si>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</si>
  <si>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</si>
  <si>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</si>
  <si>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</si>
  <si>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</si>
  <si>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</si>
  <si>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</si>
  <si>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</si>
  <si>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</si>
  <si>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</si>
  <si>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</si>
  <si>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</si>
  <si>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</si>
  <si>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</si>
  <si>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</si>
  <si>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</si>
  <si>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</si>
  <si>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</si>
  <si>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</si>
  <si>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</si>
  <si>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</si>
  <si>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</si>
  <si>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</si>
  <si>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</si>
  <si>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</si>
  <si>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</si>
  <si>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</si>
  <si>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</si>
  <si>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</si>
  <si>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</si>
  <si>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</si>
  <si>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</si>
  <si>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</si>
  <si>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</si>
  <si>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</si>
  <si>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</si>
  <si>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</si>
  <si>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</si>
  <si>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</si>
  <si>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</si>
  <si>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</si>
  <si>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</si>
  <si>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</si>
  <si>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</si>
  <si>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</si>
  <si>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</si>
  <si>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</si>
  <si>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</si>
  <si>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</si>
  <si>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</si>
  <si>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</si>
  <si>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</si>
  <si>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</si>
  <si>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</si>
  <si>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</si>
  <si>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</si>
  <si>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</si>
  <si>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</si>
  <si>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</si>
  <si>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</si>
  <si>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</si>
  <si>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</si>
  <si>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</si>
  <si>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</si>
  <si>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</si>
  <si>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</si>
  <si>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</si>
  <si>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</si>
  <si>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</si>
  <si>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</si>
  <si>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</si>
  <si>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</si>
  <si>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</si>
  <si>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</si>
  <si>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</si>
  <si>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</si>
  <si>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</si>
  <si>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</si>
  <si>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</si>
  <si>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</si>
  <si>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</si>
  <si>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</si>
  <si>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</si>
  <si>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</si>
  <si>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</si>
  <si>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</si>
  <si>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</si>
  <si>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</si>
  <si>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</si>
  <si>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</si>
  <si>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</si>
  <si>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</si>
  <si>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</si>
  <si>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</si>
  <si>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</si>
  <si>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</si>
  <si>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</si>
  <si>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</si>
  <si>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</si>
  <si>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</si>
  <si>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</si>
  <si>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</si>
  <si>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</si>
  <si>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</si>
  <si>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</si>
  <si>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</si>
  <si>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</si>
  <si>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</si>
  <si>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</si>
  <si>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</si>
  <si>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</si>
  <si>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</si>
  <si>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</si>
  <si>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</si>
  <si>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</si>
  <si>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</si>
  <si>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</si>
  <si>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</si>
  <si>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</si>
  <si>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</si>
  <si>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</si>
  <si>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</si>
  <si>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</si>
  <si>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</si>
  <si>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</si>
  <si>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</si>
  <si>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</si>
  <si>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</si>
  <si>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</si>
  <si>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</si>
  <si>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</si>
  <si>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</si>
  <si>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</si>
  <si>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</si>
  <si>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</si>
  <si>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</si>
  <si>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</si>
  <si>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</si>
  <si>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</si>
  <si>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</si>
  <si>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</si>
  <si>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</si>
  <si>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</si>
  <si>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</si>
  <si>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</si>
  <si>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</si>
  <si>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</si>
  <si>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</si>
  <si>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</si>
  <si>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</si>
  <si>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</si>
  <si>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</si>
  <si>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</si>
  <si>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</si>
  <si>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</si>
  <si>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</si>
  <si>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</si>
  <si>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</si>
  <si>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</si>
  <si>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</si>
  <si>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</si>
  <si>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</si>
  <si>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</si>
  <si>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</si>
  <si>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</si>
  <si>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</si>
  <si>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</si>
  <si>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</si>
  <si>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</si>
  <si>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</si>
  <si>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</si>
  <si>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</si>
  <si>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</si>
  <si>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</si>
  <si>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</si>
  <si>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</si>
  <si>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</si>
  <si>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</si>
  <si>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</si>
  <si>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</si>
  <si>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</si>
  <si>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</si>
  <si>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</si>
  <si>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</si>
  <si>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</si>
  <si>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</si>
  <si>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</si>
  <si>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</si>
  <si>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</si>
  <si>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</si>
  <si>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</si>
  <si>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</si>
  <si>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</si>
  <si>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</si>
  <si>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</si>
  <si>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</si>
  <si>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</si>
  <si>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</si>
  <si>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</si>
  <si>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</si>
  <si>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</si>
  <si>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</si>
  <si>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</si>
  <si>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</si>
  <si>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</si>
  <si>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</si>
  <si>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</si>
  <si>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</si>
  <si>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</si>
  <si>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</si>
  <si>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</si>
  <si>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</si>
  <si>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</si>
  <si>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</si>
  <si>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</si>
  <si>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</si>
  <si>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</si>
  <si>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</si>
  <si>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</si>
  <si>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</si>
  <si>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</si>
  <si>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</si>
  <si>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</si>
  <si>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</si>
  <si>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</si>
  <si>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</si>
  <si>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</si>
  <si>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</si>
  <si>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</si>
  <si>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</si>
  <si>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</si>
  <si>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</si>
  <si>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</si>
  <si>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</si>
  <si>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</si>
  <si>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</si>
  <si>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</si>
  <si>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</si>
  <si>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</si>
  <si>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</si>
  <si>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</si>
  <si>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</si>
  <si>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</si>
  <si>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</si>
  <si>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</si>
  <si>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</si>
  <si>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</si>
  <si>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</si>
  <si>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</si>
  <si>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</si>
  <si>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</si>
  <si>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</si>
  <si>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</si>
  <si>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</si>
  <si>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</si>
  <si>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</si>
  <si>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</si>
  <si>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</si>
  <si>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</si>
  <si>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</si>
  <si>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</si>
  <si>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</si>
  <si>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</si>
  <si>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</si>
  <si>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</si>
  <si>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</si>
  <si>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</si>
  <si>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</si>
  <si>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</si>
  <si>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</si>
  <si>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</si>
  <si>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</si>
  <si>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</si>
  <si>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</si>
  <si>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</si>
  <si>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</si>
  <si>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</si>
  <si>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</si>
  <si>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</si>
  <si>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</si>
  <si>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</si>
  <si>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</si>
  <si>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</si>
  <si>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</si>
  <si>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</si>
  <si>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</si>
  <si>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</si>
  <si>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</si>
  <si>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</si>
  <si>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</si>
  <si>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</si>
  <si>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</si>
  <si>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</si>
  <si>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</si>
  <si>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</si>
  <si>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</si>
  <si>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</si>
  <si>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</si>
  <si>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</si>
  <si>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</si>
  <si>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</si>
  <si>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</si>
  <si>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</si>
  <si>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</si>
  <si>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</si>
  <si>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</si>
  <si>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</si>
  <si>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</si>
  <si>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</si>
  <si>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</si>
  <si>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</si>
  <si>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</si>
  <si>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</si>
  <si>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</si>
  <si>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</si>
  <si>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</si>
  <si>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</si>
  <si>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</si>
  <si>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</si>
  <si>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</si>
  <si>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</si>
  <si>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</si>
  <si>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</si>
  <si>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</si>
  <si>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</si>
  <si>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</si>
  <si>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</si>
  <si>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</si>
  <si>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</si>
  <si>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</si>
  <si>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</si>
  <si>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</si>
  <si>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</si>
  <si>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</si>
  <si>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</si>
  <si>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</si>
  <si>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</si>
  <si>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</si>
  <si>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</si>
  <si>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</si>
  <si>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</si>
  <si>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</si>
  <si>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</si>
  <si>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</si>
  <si>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</si>
  <si>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</si>
  <si>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</si>
  <si>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</si>
  <si>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</si>
  <si>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</si>
  <si>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</si>
  <si>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</si>
  <si>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</si>
  <si>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</si>
  <si>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</si>
  <si>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</si>
  <si>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</si>
  <si>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</si>
  <si>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</si>
  <si>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</si>
  <si>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</si>
  <si>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</si>
  <si>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</si>
  <si>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</si>
  <si>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</si>
  <si>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</si>
  <si>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</si>
  <si>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</si>
  <si>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</si>
  <si>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</si>
  <si>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</si>
  <si>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</si>
  <si>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</si>
  <si>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</si>
  <si>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</si>
  <si>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</si>
  <si>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</si>
  <si>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</si>
  <si>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</si>
  <si>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</si>
  <si>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</si>
  <si>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</si>
  <si>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</si>
  <si>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</si>
  <si>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</si>
  <si>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</si>
  <si>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</si>
  <si>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</si>
  <si>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</si>
  <si>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</si>
  <si>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</si>
  <si>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</si>
  <si>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</si>
  <si>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</si>
  <si>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</si>
  <si>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</si>
  <si>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</si>
  <si>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</si>
  <si>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</si>
  <si>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</si>
  <si>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</si>
  <si>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</si>
  <si>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</si>
  <si>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</si>
  <si>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</si>
  <si>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</si>
  <si>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</si>
  <si>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</si>
  <si>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</si>
  <si>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</si>
  <si>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</si>
  <si>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</si>
  <si>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</si>
  <si>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</si>
  <si>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</si>
  <si>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</si>
  <si>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</si>
  <si>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</si>
  <si>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</si>
  <si>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</si>
  <si>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</si>
  <si>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</si>
  <si>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</si>
  <si>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</si>
  <si>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</si>
  <si>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</si>
  <si>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</si>
  <si>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</si>
  <si>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</si>
  <si>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</si>
  <si>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</si>
  <si>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</si>
  <si>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</si>
  <si>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</si>
  <si>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</si>
  <si>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</si>
  <si>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</si>
  <si>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</si>
  <si>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</si>
  <si>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</si>
  <si>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</si>
  <si>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</si>
  <si>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</si>
  <si>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</si>
  <si>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</si>
  <si>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</si>
  <si>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</si>
  <si>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</si>
  <si>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</si>
  <si>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</si>
  <si>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</si>
  <si>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</si>
  <si>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</si>
  <si>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</si>
  <si>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</si>
  <si>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</si>
  <si>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</si>
  <si>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</si>
  <si>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</si>
  <si>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</si>
  <si>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</si>
  <si>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</si>
  <si>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</si>
  <si>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</si>
  <si>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</si>
  <si>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</si>
  <si>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</si>
  <si>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</si>
  <si>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</si>
  <si>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</si>
  <si>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</si>
  <si>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</si>
  <si>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</si>
  <si>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</si>
  <si>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</si>
  <si>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</si>
  <si>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</si>
  <si>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</si>
  <si>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</si>
  <si>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</si>
  <si>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</si>
  <si>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</si>
  <si>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</si>
  <si>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</si>
  <si>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</si>
  <si>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</si>
  <si>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</si>
  <si>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</si>
  <si>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</si>
  <si>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</si>
  <si>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</si>
  <si>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</si>
  <si>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</si>
  <si>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</si>
  <si>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</si>
  <si>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</si>
  <si>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</si>
  <si>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</si>
  <si>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</si>
  <si>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</si>
  <si>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</si>
  <si>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</si>
  <si>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</si>
  <si>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</si>
  <si>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</si>
  <si>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</si>
  <si>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</si>
  <si>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</si>
  <si>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</si>
  <si>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</si>
  <si>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</si>
  <si>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</si>
  <si>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</si>
  <si>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</si>
  <si>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</si>
  <si>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</si>
  <si>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</si>
  <si>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</si>
  <si>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</si>
  <si>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</si>
  <si>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</si>
  <si>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</si>
  <si>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</si>
  <si>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</si>
  <si>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</si>
  <si>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</si>
  <si>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</si>
  <si>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</si>
  <si>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</si>
  <si>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</si>
  <si>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</si>
  <si>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</si>
  <si>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</si>
  <si>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</si>
  <si>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</si>
  <si>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</si>
  <si>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</si>
  <si>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</si>
  <si>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</si>
  <si>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</si>
  <si>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</si>
  <si>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</si>
  <si>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</si>
  <si>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</si>
  <si>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</si>
  <si>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</si>
  <si>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</si>
  <si>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</si>
  <si>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</si>
  <si>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</si>
  <si>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</si>
  <si>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</si>
  <si>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</si>
  <si>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</si>
  <si>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</si>
  <si>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</si>
  <si>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</si>
  <si>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</si>
  <si>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</si>
  <si>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</si>
  <si>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</si>
  <si>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</si>
  <si>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</si>
  <si>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</si>
  <si>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</si>
  <si>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</si>
  <si>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</si>
  <si>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</si>
  <si>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</si>
  <si>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</si>
  <si>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</si>
  <si>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</si>
  <si>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</si>
  <si>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</si>
  <si>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</si>
  <si>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</si>
  <si>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</si>
  <si>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</si>
  <si>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</si>
  <si>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</si>
  <si>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</si>
  <si>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</si>
  <si>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</si>
  <si>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</si>
  <si>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</si>
  <si>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</si>
  <si>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</si>
  <si>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</si>
  <si>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</si>
  <si>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</si>
  <si>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</si>
  <si>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</si>
  <si>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</si>
  <si>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</si>
  <si>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</si>
  <si>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</si>
  <si>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</si>
  <si>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</si>
  <si>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</si>
  <si>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</si>
  <si>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</si>
  <si>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</si>
  <si>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</si>
  <si>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</si>
  <si>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</si>
  <si>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</si>
  <si>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</si>
  <si>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</si>
  <si>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</si>
  <si>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</si>
  <si>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</si>
  <si>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</si>
  <si>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</si>
  <si>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</si>
  <si>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</si>
  <si>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</si>
  <si>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</si>
  <si>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</si>
  <si>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</si>
  <si>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</si>
  <si>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</si>
  <si>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</si>
  <si>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</si>
  <si>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</si>
  <si>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</si>
  <si>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</si>
  <si>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</si>
  <si>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</si>
  <si>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</si>
  <si>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</si>
  <si>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</si>
  <si>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</si>
  <si>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</si>
  <si>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</si>
  <si>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</si>
  <si>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</si>
  <si>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</si>
  <si>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</si>
  <si>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</si>
  <si>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</si>
  <si>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</si>
  <si>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</si>
  <si>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</si>
  <si>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</si>
  <si>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</si>
  <si>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</si>
  <si>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</si>
  <si>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</si>
  <si>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</si>
  <si>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</si>
  <si>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</si>
  <si>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</si>
  <si>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</si>
  <si>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</si>
  <si>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</si>
  <si>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</si>
  <si>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</si>
  <si>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</si>
  <si>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</si>
  <si>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</si>
  <si>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</si>
  <si>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</si>
  <si>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</si>
  <si>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</si>
  <si>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</si>
  <si>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</si>
  <si>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</si>
  <si>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</si>
  <si>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</si>
  <si>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</si>
  <si>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</si>
  <si>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</si>
  <si>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</si>
  <si>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</si>
  <si>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</si>
  <si>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</si>
  <si>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</si>
  <si>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</si>
  <si>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</si>
  <si>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</si>
  <si>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</si>
  <si>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</si>
  <si>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</si>
  <si>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</si>
  <si>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</si>
  <si>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</si>
  <si>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</si>
  <si>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</si>
  <si>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</si>
  <si>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</si>
  <si>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</si>
  <si>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</si>
  <si>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</si>
  <si>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</si>
  <si>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</si>
  <si>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</si>
  <si>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</si>
  <si>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</si>
  <si>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</si>
  <si>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</si>
  <si>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</si>
  <si>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</si>
  <si>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</si>
  <si>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</si>
  <si>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</si>
  <si>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</si>
  <si>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</si>
  <si>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</si>
  <si>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</si>
  <si>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</si>
  <si>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</si>
  <si>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</si>
  <si>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</si>
  <si>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</si>
  <si>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</si>
  <si>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</si>
  <si>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</si>
  <si>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</si>
  <si>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</si>
  <si>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</si>
  <si>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</si>
  <si>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</si>
  <si>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</si>
  <si>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</si>
  <si>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</si>
  <si>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</si>
  <si>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</si>
  <si>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</si>
  <si>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</si>
  <si>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</si>
  <si>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</si>
  <si>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</si>
  <si>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</si>
  <si>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</si>
  <si>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</si>
  <si>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</si>
  <si>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</si>
  <si>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</si>
  <si>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</si>
  <si>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</si>
  <si>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</si>
  <si>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</si>
  <si>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</si>
  <si>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</si>
  <si>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</si>
  <si>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</si>
  <si>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</si>
  <si>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</si>
  <si>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</si>
  <si>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</si>
  <si>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</si>
  <si>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</si>
  <si>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</si>
  <si>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</si>
  <si>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</si>
  <si>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</si>
  <si>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</si>
  <si>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</si>
  <si>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</si>
  <si>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</si>
  <si>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</si>
  <si>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</si>
  <si>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</si>
  <si>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</si>
  <si>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</si>
  <si>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</si>
  <si>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</si>
  <si>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</si>
  <si>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</si>
  <si>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</si>
  <si>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</si>
  <si>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</si>
  <si>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</si>
  <si>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</si>
  <si>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</si>
  <si>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</si>
  <si>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</si>
  <si>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</si>
  <si>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</si>
  <si>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</si>
  <si>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</si>
  <si>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</si>
  <si>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</si>
  <si>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</si>
  <si>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</si>
  <si>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</si>
  <si>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</si>
  <si>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</si>
  <si>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</si>
  <si>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</si>
  <si>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</si>
  <si>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</si>
  <si>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</si>
  <si>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</si>
  <si>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</si>
  <si>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</si>
  <si>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</si>
  <si>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</si>
  <si>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</si>
  <si>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</si>
  <si>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</si>
  <si>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</si>
  <si>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</si>
  <si>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</si>
  <si>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</si>
  <si>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</si>
  <si>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</si>
  <si>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</si>
  <si>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</si>
  <si>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</si>
  <si>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</si>
  <si>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</si>
  <si>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</si>
  <si>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</si>
  <si>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</si>
  <si>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</si>
  <si>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</si>
  <si>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</si>
  <si>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</si>
  <si>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</si>
  <si>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</si>
  <si>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</si>
  <si>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</si>
  <si>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</si>
  <si>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</si>
  <si>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</si>
  <si>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</si>
  <si>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</si>
  <si>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</si>
  <si>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</si>
  <si>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</si>
  <si>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</si>
  <si>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</si>
  <si>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</si>
  <si>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</si>
  <si>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</si>
  <si>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</si>
  <si>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</si>
  <si>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</si>
  <si>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</si>
  <si>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</si>
  <si>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</si>
  <si>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</si>
  <si>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</si>
  <si>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</si>
  <si>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</si>
  <si>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</si>
  <si>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</si>
  <si>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</si>
  <si>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</si>
  <si>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</si>
  <si>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</si>
  <si>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</si>
  <si>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</si>
  <si>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</si>
  <si>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</si>
  <si>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</si>
  <si>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</si>
  <si>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</si>
  <si>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</si>
  <si>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</si>
  <si>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</si>
  <si>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</si>
  <si>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</si>
  <si>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</si>
  <si>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</si>
  <si>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</si>
  <si>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</si>
  <si>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</si>
  <si>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</si>
  <si>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</si>
  <si>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</si>
  <si>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</si>
  <si>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</si>
  <si>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</si>
  <si>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</si>
  <si>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</si>
  <si>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</si>
  <si>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</si>
  <si>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</si>
  <si>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</si>
  <si>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</si>
  <si>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</si>
  <si>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</si>
  <si>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</si>
  <si>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</si>
  <si>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</si>
  <si>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</si>
  <si>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</si>
  <si>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</si>
  <si>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</si>
  <si>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</si>
  <si>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</si>
  <si>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</si>
  <si>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</si>
  <si>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</si>
  <si>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</si>
  <si>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</si>
  <si>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</si>
  <si>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</si>
  <si>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</si>
  <si>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</si>
  <si>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</si>
  <si>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</si>
  <si>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</si>
  <si>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</si>
  <si>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</si>
  <si>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</si>
  <si>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</si>
  <si>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</si>
  <si>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</si>
  <si>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</si>
  <si>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</si>
  <si>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</si>
  <si>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</si>
  <si>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</si>
  <si>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</si>
  <si>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</si>
  <si>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</si>
  <si>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</si>
  <si>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</si>
  <si>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</si>
  <si>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</si>
  <si>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</si>
  <si>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</si>
  <si>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</si>
  <si>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</si>
  <si>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</si>
  <si>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</si>
  <si>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</si>
  <si>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</si>
  <si>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</si>
  <si>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</si>
  <si>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</si>
  <si>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</si>
  <si>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</si>
  <si>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</si>
  <si>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</si>
  <si>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</si>
  <si>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</si>
  <si>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</si>
  <si>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</si>
  <si>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</si>
  <si>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</si>
  <si>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</si>
  <si>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</si>
  <si>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</si>
  <si>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</si>
  <si>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</si>
  <si>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</si>
  <si>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</si>
  <si>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</si>
  <si>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</si>
  <si>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</si>
  <si>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</si>
  <si>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</si>
  <si>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</si>
  <si>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</si>
  <si>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</si>
  <si>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</si>
  <si>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</si>
  <si>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</si>
  <si>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</si>
  <si>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</si>
  <si>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</si>
  <si>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</si>
  <si>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</si>
  <si>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</si>
  <si>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</si>
  <si>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</si>
  <si>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</si>
  <si>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</si>
  <si>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</si>
  <si>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</si>
  <si>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</si>
  <si>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</si>
  <si>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</si>
  <si>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</si>
  <si>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</si>
  <si>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</si>
  <si>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</si>
  <si>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</si>
  <si>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</si>
  <si>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</si>
  <si>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</si>
  <si>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</si>
  <si>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</si>
  <si>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</si>
  <si>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</si>
  <si>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</si>
  <si>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</si>
  <si>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</si>
  <si>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</si>
  <si>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</si>
  <si>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</si>
  <si>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</si>
  <si>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</si>
  <si>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</si>
  <si>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</si>
  <si>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</si>
  <si>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</si>
  <si>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</si>
  <si>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</si>
  <si>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</si>
  <si>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</si>
  <si>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</si>
  <si>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</si>
  <si>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</si>
  <si>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</si>
  <si>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</si>
  <si>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</si>
  <si>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</si>
  <si>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</si>
  <si>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</si>
  <si>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</si>
  <si>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</si>
  <si>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</si>
  <si>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</si>
  <si>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</si>
  <si>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</si>
  <si>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</si>
  <si>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</si>
  <si>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</si>
  <si>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</si>
  <si>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</si>
  <si>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</si>
  <si>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</si>
  <si>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</si>
  <si>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</si>
  <si>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</si>
  <si>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</si>
  <si>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</si>
  <si>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</si>
  <si>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</si>
  <si>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</si>
  <si>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</si>
  <si>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</si>
  <si>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</si>
  <si>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</si>
  <si>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</si>
  <si>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</si>
  <si>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</si>
  <si>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</si>
  <si>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</si>
  <si>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</si>
  <si>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</si>
  <si>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</si>
  <si>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</si>
  <si>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</si>
  <si>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</si>
  <si>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</si>
  <si>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</si>
  <si>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</si>
  <si>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</si>
  <si>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</si>
  <si>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</si>
  <si>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</si>
  <si>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</si>
  <si>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</si>
  <si>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</si>
  <si>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</si>
  <si>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</si>
  <si>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</si>
  <si>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</si>
  <si>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</si>
  <si>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</si>
  <si>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</si>
  <si>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</si>
  <si>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</si>
  <si>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</si>
  <si>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</si>
  <si>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</si>
  <si>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</si>
  <si>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</si>
  <si>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</si>
  <si>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</si>
  <si>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</si>
  <si>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</si>
  <si>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</si>
  <si>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</si>
  <si>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</si>
  <si>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</si>
  <si>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</si>
  <si>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</si>
  <si>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</si>
  <si>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</si>
  <si>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</si>
  <si>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</si>
  <si>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</si>
  <si>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</si>
  <si>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</si>
  <si>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</si>
  <si>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</si>
  <si>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</si>
  <si>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</si>
  <si>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</si>
  <si>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</si>
  <si>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</si>
  <si>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</si>
  <si>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</si>
  <si>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</si>
  <si>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</si>
  <si>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</si>
  <si>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</si>
  <si>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</si>
  <si>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</si>
  <si>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</si>
  <si>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</si>
  <si>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</si>
  <si>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</si>
  <si>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</si>
  <si>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</si>
  <si>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</si>
  <si>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</si>
  <si>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</si>
  <si>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</si>
  <si>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</si>
  <si>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</si>
  <si>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</si>
  <si>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</si>
  <si>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</si>
  <si>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</si>
  <si>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</si>
  <si>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</si>
  <si>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</si>
  <si>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</si>
  <si>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</si>
  <si>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</si>
  <si>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</si>
  <si>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</si>
  <si>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</si>
  <si>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</si>
  <si>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</si>
  <si>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</si>
  <si>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</si>
  <si>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</si>
  <si>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</si>
  <si>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</si>
  <si>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</si>
  <si>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</si>
  <si>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</si>
  <si>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</si>
  <si>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</si>
  <si>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</si>
  <si>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</si>
  <si>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</si>
  <si>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</si>
  <si>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</si>
  <si>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</si>
  <si>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</si>
  <si>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</si>
  <si>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</si>
  <si>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</si>
  <si>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</si>
  <si>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</si>
  <si>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</si>
  <si>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</si>
  <si>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</si>
  <si>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</si>
  <si>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</si>
  <si>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</si>
  <si>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</si>
  <si>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</si>
  <si>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</si>
  <si>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</si>
  <si>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</si>
  <si>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</si>
  <si>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</si>
  <si>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</si>
  <si>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</si>
  <si>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</si>
  <si>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</si>
  <si>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</si>
  <si>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</si>
  <si>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</si>
  <si>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</si>
  <si>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</si>
  <si>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</si>
  <si>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</si>
  <si>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</si>
  <si>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</si>
  <si>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</si>
  <si>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</si>
  <si>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</si>
  <si>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</si>
  <si>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</si>
  <si>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</si>
  <si>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</si>
  <si>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</si>
  <si>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</si>
  <si>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</si>
  <si>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</si>
  <si>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</si>
  <si>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</si>
  <si>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</si>
  <si>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</si>
  <si>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</si>
  <si>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</si>
  <si>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</si>
  <si>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</si>
  <si>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</si>
  <si>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</si>
  <si>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</si>
  <si>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</si>
  <si>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</si>
  <si>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</si>
  <si>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</si>
  <si>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</si>
  <si>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</si>
  <si>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</si>
  <si>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</si>
  <si>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</si>
  <si>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</si>
  <si>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</si>
  <si>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</si>
  <si>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</si>
  <si>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</si>
  <si>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</si>
  <si>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</si>
  <si>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</si>
  <si>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</si>
  <si>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</si>
  <si>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</si>
  <si>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</si>
  <si>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</si>
  <si>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</si>
  <si>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</si>
  <si>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</si>
  <si>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</si>
  <si>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</si>
  <si>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</si>
  <si>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</si>
  <si>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</si>
  <si>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</si>
  <si>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</si>
  <si>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</si>
  <si>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</si>
  <si>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</si>
  <si>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</si>
  <si>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</si>
  <si>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</si>
  <si>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</si>
  <si>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</si>
  <si>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</si>
  <si>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</si>
  <si>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</si>
  <si>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</si>
  <si>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</si>
  <si>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</si>
  <si>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</si>
  <si>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</si>
  <si>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</si>
  <si>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</si>
  <si>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</si>
  <si>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</si>
  <si>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</si>
  <si>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</si>
  <si>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</si>
  <si>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</si>
  <si>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</si>
  <si>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</si>
  <si>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</si>
  <si>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</si>
  <si>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</si>
  <si>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</si>
  <si>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</si>
  <si>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</si>
  <si>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</si>
  <si>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</si>
  <si>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</si>
  <si>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</si>
  <si>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</si>
  <si>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</si>
  <si>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</si>
  <si>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</si>
  <si>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</si>
  <si>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</si>
  <si>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</si>
  <si>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</si>
  <si>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</si>
  <si>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</si>
  <si>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</si>
  <si>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</si>
  <si>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</si>
  <si>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</si>
  <si>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</si>
  <si>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</si>
  <si>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</si>
  <si>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</si>
  <si>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</si>
  <si>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</si>
  <si>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</si>
  <si>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</si>
  <si>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</si>
  <si>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</si>
  <si>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</si>
  <si>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</si>
  <si>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</si>
  <si>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</si>
  <si>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</si>
  <si>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</si>
  <si>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</si>
  <si>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</si>
  <si>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</si>
  <si>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</si>
  <si>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</si>
  <si>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</si>
  <si>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</si>
  <si>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</si>
  <si>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</si>
  <si>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</si>
  <si>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</si>
  <si>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</si>
  <si>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</si>
  <si>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</si>
  <si>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</si>
  <si>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</si>
  <si>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</si>
  <si>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</si>
  <si>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</si>
  <si>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</si>
  <si>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</si>
  <si>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</si>
  <si>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</si>
  <si>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</si>
  <si>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</si>
  <si>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</si>
  <si>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</si>
  <si>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</si>
  <si>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</si>
  <si>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</si>
  <si>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</si>
  <si>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</si>
  <si>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</si>
  <si>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</si>
  <si>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</si>
  <si>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</si>
  <si>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</si>
  <si>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</si>
  <si>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</si>
  <si>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</si>
  <si>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</si>
  <si>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</si>
  <si>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</si>
  <si>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</si>
  <si>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</si>
  <si>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</si>
  <si>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</si>
  <si>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</si>
  <si>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</si>
  <si>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</si>
  <si>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</si>
  <si>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</si>
  <si>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</si>
  <si>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</si>
  <si>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</si>
  <si>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</si>
  <si>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</si>
  <si>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</si>
  <si>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</si>
  <si>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</si>
  <si>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</si>
  <si>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</si>
  <si>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</si>
  <si>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</si>
  <si>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</si>
  <si>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</si>
  <si>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</si>
  <si>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</si>
  <si>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</si>
  <si>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</si>
  <si>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</si>
  <si>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</si>
  <si>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</si>
  <si>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</si>
  <si>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</si>
  <si>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</si>
  <si>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</si>
  <si>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</si>
  <si>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</si>
  <si>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</si>
  <si>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</si>
  <si>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</si>
  <si>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</si>
  <si>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</si>
  <si>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</si>
  <si>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</si>
  <si>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</si>
  <si>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</si>
  <si>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</si>
  <si>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</si>
  <si>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</si>
  <si>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</si>
  <si>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</si>
  <si>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</si>
  <si>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</si>
  <si>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</si>
  <si>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</si>
  <si>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</si>
  <si>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</si>
  <si>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</si>
  <si>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</si>
  <si>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</si>
  <si>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</si>
  <si>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</si>
  <si>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</si>
  <si>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</si>
  <si>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</si>
  <si>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</si>
  <si>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</si>
  <si>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</si>
  <si>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</si>
  <si>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</si>
  <si>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</si>
  <si>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</si>
  <si>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</si>
  <si>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</si>
  <si>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</si>
  <si>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</si>
  <si>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</si>
  <si>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</si>
  <si>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</si>
  <si>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</si>
  <si>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</si>
  <si>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</si>
  <si>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</si>
  <si>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</si>
  <si>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</si>
  <si>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</si>
  <si>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</si>
  <si>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</si>
  <si>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</si>
  <si>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</si>
  <si>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</si>
  <si>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</si>
  <si>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</si>
  <si>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</si>
  <si>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</si>
  <si>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</si>
  <si>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</si>
  <si>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</si>
  <si>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</si>
  <si>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</si>
  <si>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</si>
  <si>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</si>
  <si>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</si>
  <si>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</si>
  <si>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</si>
  <si>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</si>
  <si>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</si>
  <si>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</si>
  <si>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</si>
  <si>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</si>
  <si>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</si>
  <si>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</si>
  <si>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</si>
  <si>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</si>
  <si>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</si>
  <si>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</si>
  <si>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</si>
  <si>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</si>
  <si>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</si>
  <si>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</si>
  <si>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</si>
  <si>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</si>
  <si>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</si>
  <si>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</si>
  <si>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</si>
  <si>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</si>
  <si>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</si>
  <si>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</si>
  <si>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</si>
  <si>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</si>
  <si>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</si>
  <si>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</si>
  <si>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</si>
  <si>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</si>
  <si>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</si>
  <si>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</si>
  <si>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</si>
  <si>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</si>
  <si>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</si>
  <si>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</si>
  <si>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</si>
  <si>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</si>
  <si>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</si>
  <si>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</si>
  <si>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</si>
  <si>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</si>
  <si>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</si>
  <si>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</si>
  <si>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</si>
  <si>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</si>
  <si>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</si>
  <si>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</si>
  <si>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</si>
  <si>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</si>
  <si>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</si>
  <si>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</si>
  <si>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</si>
  <si>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</si>
  <si>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</si>
  <si>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</si>
  <si>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</si>
  <si>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</si>
  <si>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</si>
  <si>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</si>
  <si>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</si>
  <si>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</si>
  <si>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</si>
  <si>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</si>
  <si>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</si>
  <si>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</si>
  <si>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</si>
  <si>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</si>
  <si>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</si>
  <si>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</si>
  <si>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</si>
  <si>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</si>
  <si>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</si>
  <si>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</si>
  <si>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</si>
  <si>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</si>
  <si>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</si>
  <si>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</si>
  <si>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</si>
  <si>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</si>
  <si>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</si>
  <si>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</si>
  <si>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</si>
  <si>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</si>
  <si>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</si>
  <si>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</si>
  <si>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</si>
  <si>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</si>
  <si>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</si>
  <si>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</si>
  <si>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</si>
  <si>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</si>
  <si>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</si>
  <si>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</si>
  <si>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</si>
  <si>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</si>
  <si>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</si>
  <si>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</si>
  <si>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</si>
  <si>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</si>
  <si>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</si>
  <si>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</si>
  <si>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</si>
  <si>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</si>
  <si>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</si>
  <si>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</si>
  <si>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</si>
  <si>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</si>
  <si>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</si>
  <si>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</si>
  <si>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</si>
  <si>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</si>
  <si>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</si>
  <si>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</si>
  <si>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</si>
  <si>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</si>
  <si>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</si>
  <si>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</si>
  <si>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</si>
  <si>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</si>
  <si>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</si>
  <si>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</si>
  <si>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</si>
  <si>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</si>
  <si>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</si>
  <si>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</si>
  <si>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</si>
  <si>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</si>
  <si>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</si>
  <si>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</si>
  <si>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</si>
  <si>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</si>
  <si>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</si>
  <si>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</si>
  <si>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</si>
  <si>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</si>
  <si>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</si>
  <si>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</si>
  <si>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</si>
  <si>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</si>
  <si>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</si>
  <si>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</si>
  <si>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</si>
  <si>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</si>
  <si>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</si>
  <si>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</si>
  <si>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</si>
  <si>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</si>
  <si>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</si>
  <si>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</si>
  <si>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</si>
  <si>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</si>
  <si>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</si>
  <si>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</si>
  <si>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</si>
  <si>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</si>
  <si>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</si>
  <si>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</si>
  <si>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</si>
  <si>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</si>
  <si>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</si>
  <si>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</si>
  <si>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</si>
  <si>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</si>
  <si>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</si>
  <si>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</si>
  <si>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</si>
  <si>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</si>
  <si>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</si>
  <si>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</si>
  <si>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</si>
  <si>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</si>
  <si>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</si>
  <si>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</si>
  <si>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</si>
  <si>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</si>
  <si>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</si>
  <si>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</si>
  <si>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</si>
  <si>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</si>
  <si>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</si>
  <si>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</si>
  <si>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</si>
  <si>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</si>
  <si>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</si>
  <si>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</si>
  <si>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</si>
  <si>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</si>
  <si>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</si>
  <si>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</si>
  <si>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</si>
  <si>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</si>
  <si>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</si>
  <si>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</si>
  <si>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</si>
  <si>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</si>
  <si>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</si>
  <si>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</si>
  <si>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</si>
  <si>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</si>
  <si>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</si>
  <si>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</si>
  <si>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</si>
  <si>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</si>
  <si>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</si>
  <si>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</si>
  <si>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</si>
  <si>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</si>
  <si>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</si>
  <si>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</si>
  <si>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</si>
  <si>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</si>
  <si>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</si>
  <si>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</si>
  <si>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</si>
  <si>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</si>
  <si>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</si>
  <si>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</si>
  <si>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</si>
  <si>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</si>
  <si>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</si>
  <si>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</si>
  <si>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</si>
  <si>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</si>
  <si>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</si>
  <si>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</si>
  <si>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</si>
  <si>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</si>
  <si>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</si>
  <si>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</si>
  <si>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</si>
  <si>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</si>
  <si>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</si>
  <si>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</si>
  <si>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</si>
  <si>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</si>
  <si>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</si>
  <si>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</si>
  <si>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</si>
  <si>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</si>
  <si>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</si>
  <si>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</si>
  <si>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</si>
  <si>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</si>
  <si>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</si>
  <si>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</si>
  <si>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</si>
  <si>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</si>
  <si>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</si>
  <si>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</si>
  <si>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</si>
  <si>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</si>
  <si>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</si>
  <si>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</si>
  <si>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</si>
  <si>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</si>
  <si>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</si>
  <si>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</si>
  <si>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</si>
  <si>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</si>
  <si>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</si>
  <si>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</si>
  <si>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</si>
  <si>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</si>
  <si>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</si>
  <si>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</si>
  <si>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</si>
  <si>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</si>
  <si>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</si>
  <si>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</si>
  <si>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</si>
  <si>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</si>
  <si>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</si>
  <si>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</si>
  <si>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</si>
  <si>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</si>
  <si>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</si>
  <si>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</si>
  <si>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</si>
  <si>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</si>
  <si>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</si>
  <si>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</si>
  <si>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</si>
  <si>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</si>
  <si>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</si>
  <si>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</si>
  <si>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</si>
  <si>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</si>
  <si>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</si>
  <si>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</si>
  <si>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</si>
  <si>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</si>
  <si>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</si>
  <si>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</si>
  <si>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</si>
  <si>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</si>
  <si>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</si>
  <si>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</si>
  <si>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</si>
  <si>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</si>
  <si>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</si>
  <si>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</si>
  <si>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</si>
  <si>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</si>
  <si>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</si>
  <si>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</si>
  <si>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</si>
  <si>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</si>
  <si>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</si>
  <si>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</si>
  <si>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</si>
  <si>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</si>
  <si>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</si>
  <si>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</si>
  <si>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</si>
  <si>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</si>
  <si>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</si>
  <si>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</si>
  <si>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</si>
  <si>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</si>
  <si>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</si>
  <si>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</si>
  <si>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</si>
  <si>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</si>
  <si>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</si>
  <si>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</si>
  <si>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</si>
  <si>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</si>
  <si>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</si>
  <si>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</si>
  <si>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</si>
  <si>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</si>
  <si>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</si>
  <si>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</si>
  <si>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</si>
  <si>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</si>
  <si>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</si>
  <si>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</si>
  <si>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</si>
  <si>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</si>
  <si>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</si>
  <si>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</si>
  <si>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</si>
  <si>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</si>
  <si>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</si>
  <si>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</si>
  <si>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</si>
  <si>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</si>
  <si>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</si>
  <si>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</si>
  <si>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</si>
  <si>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</si>
  <si>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</si>
  <si>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</si>
  <si>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</si>
  <si>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</si>
  <si>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</si>
  <si>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</si>
  <si>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</si>
  <si>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</si>
  <si>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</si>
  <si>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</si>
  <si>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</si>
  <si>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</si>
  <si>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</si>
  <si>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</si>
  <si>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</si>
  <si>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</si>
  <si>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</si>
  <si>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</si>
  <si>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</si>
  <si>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</si>
  <si>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</si>
  <si>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</si>
  <si>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</si>
  <si>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</si>
  <si>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</si>
  <si>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</si>
  <si>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</si>
  <si>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</si>
  <si>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</si>
  <si>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</si>
  <si>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</si>
  <si>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</si>
  <si>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</si>
  <si>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</si>
  <si>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</si>
  <si>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</si>
  <si>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</si>
  <si>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</si>
  <si>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</si>
  <si>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</si>
  <si>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</si>
  <si>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</si>
  <si>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</si>
  <si>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</si>
  <si>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</si>
  <si>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</si>
  <si>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</si>
  <si>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</si>
  <si>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</si>
  <si>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</si>
  <si>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</si>
  <si>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</si>
  <si>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</si>
  <si>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</si>
  <si>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</si>
  <si>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</si>
  <si>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</si>
  <si>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</si>
  <si>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</si>
  <si>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</si>
  <si>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</si>
  <si>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</si>
  <si>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</si>
  <si>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</si>
  <si>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</si>
  <si>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</si>
  <si>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</si>
  <si>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</si>
  <si>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</si>
  <si>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</si>
  <si>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</si>
  <si>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</si>
  <si>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</si>
  <si>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</si>
  <si>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</si>
  <si>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</si>
  <si>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</si>
  <si>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</si>
  <si>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</si>
  <si>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</si>
  <si>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</si>
  <si>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</si>
  <si>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</si>
  <si>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</si>
  <si>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</si>
  <si>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</si>
  <si>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</si>
  <si>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</si>
  <si>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</si>
  <si>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</si>
  <si>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</si>
  <si>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</si>
  <si>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</si>
  <si>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</si>
  <si>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</si>
  <si>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</si>
  <si>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</si>
  <si>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</si>
  <si>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</si>
  <si>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</si>
  <si>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</si>
  <si>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</si>
  <si>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</si>
  <si>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</si>
  <si>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</si>
  <si>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</si>
  <si>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</si>
  <si>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</si>
  <si>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</si>
  <si>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</si>
  <si>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</si>
  <si>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</si>
  <si>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</si>
  <si>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</si>
  <si>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</si>
  <si>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</si>
  <si>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</si>
  <si>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</si>
  <si>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</si>
  <si>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</si>
  <si>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</si>
  <si>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</si>
  <si>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</si>
  <si>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</si>
  <si>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</si>
  <si>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</si>
  <si>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</si>
  <si>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</si>
  <si>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</si>
  <si>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</si>
  <si>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</si>
  <si>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</si>
  <si>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</si>
  <si>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</si>
  <si>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</si>
  <si>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</si>
  <si>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</si>
  <si>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</si>
  <si>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</si>
  <si>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</si>
  <si>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</si>
  <si>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</si>
  <si>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</si>
  <si>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</si>
  <si>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</si>
  <si>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</si>
  <si>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</si>
  <si>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</si>
  <si>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</si>
  <si>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</si>
  <si>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</si>
  <si>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</si>
  <si>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</si>
  <si>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</si>
  <si>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</si>
  <si>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</si>
  <si>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</si>
  <si>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</si>
  <si>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</si>
  <si>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</si>
  <si>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</si>
  <si>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</si>
  <si>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</si>
  <si>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</si>
  <si>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</si>
  <si>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</si>
  <si>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</si>
  <si>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</si>
  <si>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</si>
  <si>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</si>
  <si>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</si>
  <si>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</si>
  <si>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</si>
  <si>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</si>
  <si>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</si>
  <si>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</si>
  <si>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</si>
  <si>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</si>
  <si>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</si>
  <si>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</si>
  <si>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</si>
  <si>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</si>
  <si>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</si>
  <si>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</si>
  <si>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</si>
  <si>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</si>
  <si>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</si>
  <si>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</si>
  <si>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</si>
  <si>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</si>
  <si>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</si>
  <si>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</si>
  <si>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</si>
  <si>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</si>
  <si>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</si>
  <si>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</si>
  <si>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</si>
  <si>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</si>
  <si>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</si>
  <si>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</si>
  <si>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</si>
  <si>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</si>
  <si>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</si>
  <si>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</si>
  <si>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</si>
  <si>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</si>
  <si>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</si>
  <si>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</si>
  <si>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</si>
  <si>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</si>
  <si>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</si>
  <si>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</si>
  <si>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</si>
  <si>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</si>
  <si>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</si>
  <si>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</si>
  <si>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</si>
  <si>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</si>
  <si>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</si>
  <si>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</si>
  <si>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</si>
  <si>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</si>
  <si>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</si>
  <si>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</si>
  <si>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</si>
  <si>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</si>
  <si>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</si>
  <si>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</si>
  <si>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</si>
  <si>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</si>
  <si>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</si>
  <si>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</si>
  <si>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</si>
  <si>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</si>
  <si>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</si>
  <si>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</si>
  <si>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</si>
  <si>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</si>
  <si>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</si>
  <si>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</si>
  <si>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</si>
  <si>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</si>
  <si>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</si>
  <si>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</si>
  <si>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</si>
  <si>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</si>
  <si>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</si>
  <si>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</si>
  <si>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</si>
  <si>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</si>
  <si>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</si>
  <si>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</si>
  <si>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</si>
  <si>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</si>
  <si>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</si>
  <si>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</si>
  <si>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</si>
  <si>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</si>
  <si>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</si>
  <si>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</si>
  <si>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</si>
  <si>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</si>
  <si>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</si>
  <si>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</si>
  <si>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</si>
  <si>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</si>
  <si>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</si>
  <si>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</si>
  <si>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</si>
  <si>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</si>
  <si>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</si>
  <si>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</si>
  <si>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</si>
  <si>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</si>
  <si>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</si>
  <si>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</si>
  <si>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</si>
  <si>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</si>
  <si>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</si>
  <si>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</si>
  <si>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</si>
  <si>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</si>
  <si>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</si>
  <si>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</si>
  <si>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</si>
  <si>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</si>
  <si>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</si>
  <si>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</si>
  <si>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</si>
  <si>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</si>
  <si>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</si>
  <si>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</si>
  <si>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</si>
  <si>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</si>
  <si>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</si>
  <si>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</si>
  <si>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</si>
  <si>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</si>
  <si>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</si>
  <si>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</si>
  <si>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</si>
  <si>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</si>
  <si>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</si>
  <si>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</si>
  <si>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</si>
  <si>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</si>
  <si>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</si>
  <si>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</si>
  <si>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</si>
  <si>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</si>
  <si>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</si>
  <si>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</si>
  <si>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</si>
  <si>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</si>
  <si>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</si>
  <si>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</si>
  <si>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</si>
  <si>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</si>
  <si>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</si>
  <si>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</si>
  <si>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</si>
  <si>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</si>
  <si>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</si>
  <si>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</si>
  <si>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</si>
  <si>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</si>
  <si>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</si>
  <si>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</si>
  <si>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</si>
  <si>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</si>
  <si>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</si>
  <si>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</si>
  <si>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</si>
  <si>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</si>
  <si>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</si>
  <si>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</si>
  <si>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</si>
  <si>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</si>
  <si>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</si>
  <si>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</si>
  <si>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</si>
  <si>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</si>
  <si>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</si>
  <si>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</si>
  <si>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</si>
  <si>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</si>
  <si>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</si>
  <si>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</si>
  <si>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</si>
  <si>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</si>
  <si>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</si>
  <si>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</si>
  <si>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</si>
  <si>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</si>
  <si>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</si>
  <si>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</si>
  <si>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</si>
  <si>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</si>
  <si>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</si>
  <si>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</si>
  <si>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</si>
  <si>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</si>
  <si>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</si>
  <si>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</si>
  <si>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</si>
  <si>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</si>
  <si>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</si>
  <si>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</si>
  <si>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</si>
  <si>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</si>
  <si>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</si>
  <si>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</si>
  <si>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</si>
  <si>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</si>
  <si>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</si>
  <si>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</si>
  <si>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</si>
  <si>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</si>
  <si>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</si>
  <si>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</si>
  <si>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</si>
  <si>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</si>
  <si>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</si>
  <si>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</si>
  <si>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</si>
  <si>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</si>
  <si>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</si>
  <si>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</si>
  <si>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</si>
  <si>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</si>
  <si>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</si>
  <si>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</si>
  <si>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</si>
  <si>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</si>
  <si>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</si>
  <si>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</si>
  <si>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</si>
  <si>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</si>
  <si>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</si>
  <si>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</si>
  <si>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</si>
  <si>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</si>
  <si>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</si>
  <si>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</si>
  <si>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</si>
  <si>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</si>
  <si>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</si>
  <si>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</si>
  <si>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</si>
  <si>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</si>
  <si>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</si>
  <si>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</si>
  <si>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</si>
  <si>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</si>
  <si>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</si>
  <si>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</si>
  <si>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</si>
  <si>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</si>
  <si>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</si>
  <si>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</si>
  <si>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</si>
  <si>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</si>
  <si>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</si>
  <si>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</si>
  <si>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</si>
  <si>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</si>
  <si>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</si>
  <si>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</si>
  <si>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</si>
  <si>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</si>
  <si>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</si>
  <si>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</si>
  <si>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</si>
  <si>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</si>
  <si>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</si>
  <si>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</si>
  <si>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</si>
  <si>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</si>
  <si>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</si>
  <si>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</si>
  <si>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</si>
  <si>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</si>
  <si>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</si>
  <si>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</si>
  <si>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</si>
  <si>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</si>
  <si>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</si>
  <si>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</si>
  <si>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</si>
  <si>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</si>
  <si>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</si>
  <si>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</si>
  <si>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</si>
  <si>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</si>
  <si>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</si>
  <si>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</si>
  <si>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</si>
  <si>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</si>
  <si>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</si>
  <si>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</si>
  <si>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</si>
  <si>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</si>
  <si>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</si>
  <si>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</si>
  <si>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</si>
  <si>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</si>
  <si>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</si>
  <si>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</si>
  <si>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</si>
  <si>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</si>
  <si>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</si>
  <si>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</si>
  <si>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</si>
  <si>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</si>
  <si>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</si>
  <si>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</si>
  <si>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</si>
  <si>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</si>
  <si>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</si>
  <si>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</si>
  <si>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</si>
  <si>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</si>
  <si>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</si>
  <si>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</si>
  <si>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</si>
  <si>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</si>
  <si>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</si>
  <si>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</si>
  <si>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</si>
  <si>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</si>
  <si>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</si>
  <si>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</si>
  <si>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</si>
  <si>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</si>
  <si>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</si>
  <si>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</si>
  <si>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</si>
  <si>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</si>
  <si>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</si>
  <si>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</si>
  <si>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</si>
  <si>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</si>
  <si>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</si>
  <si>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</si>
  <si>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</si>
  <si>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</si>
  <si>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</si>
  <si>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</si>
  <si>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</si>
  <si>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</si>
  <si>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</si>
  <si>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</si>
  <si>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</si>
  <si>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</si>
  <si>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</si>
  <si>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</si>
  <si>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</si>
  <si>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</si>
  <si>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</si>
  <si>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</si>
  <si>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</si>
  <si>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</si>
  <si>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</si>
  <si>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</si>
  <si>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</si>
  <si>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</si>
  <si>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</si>
  <si>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</si>
  <si>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</si>
  <si>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</si>
  <si>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</si>
  <si>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</si>
  <si>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</si>
  <si>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</si>
  <si>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</si>
  <si>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</si>
  <si>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</si>
  <si>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</si>
  <si>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</si>
  <si>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</si>
  <si>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</si>
  <si>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</si>
  <si>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</si>
  <si>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</si>
  <si>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</si>
  <si>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</si>
  <si>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</si>
  <si>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</si>
  <si>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</si>
  <si>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</si>
  <si>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</si>
  <si>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</si>
  <si>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</si>
  <si>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</si>
  <si>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</si>
  <si>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</si>
  <si>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</si>
  <si>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</si>
  <si>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</si>
  <si>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</si>
  <si>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</si>
  <si>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</si>
  <si>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</si>
  <si>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</si>
  <si>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</si>
  <si>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</si>
  <si>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</si>
  <si>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</si>
  <si>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</si>
  <si>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</si>
  <si>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</si>
  <si>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</si>
  <si>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</si>
  <si>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</si>
  <si>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</si>
  <si>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</si>
  <si>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</si>
  <si>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</si>
  <si>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</si>
  <si>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</si>
  <si>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</si>
  <si>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</si>
  <si>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</si>
  <si>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</si>
  <si>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</si>
  <si>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</si>
  <si>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</si>
  <si>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</si>
  <si>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</si>
  <si>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</si>
  <si>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</si>
  <si>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</si>
  <si>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</si>
  <si>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</si>
  <si>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</si>
  <si>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</si>
  <si>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</si>
  <si>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</si>
  <si>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</si>
  <si>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</si>
  <si>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</si>
  <si>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</si>
  <si>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</si>
  <si>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</si>
  <si>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</si>
  <si>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</si>
  <si>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</si>
  <si>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</si>
  <si>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</si>
  <si>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</si>
  <si>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</si>
  <si>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</si>
  <si>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</si>
  <si>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</si>
  <si>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</si>
  <si>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</si>
  <si>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</si>
  <si>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</si>
  <si>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</si>
  <si>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</si>
  <si>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</si>
  <si>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</si>
  <si>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</si>
  <si>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</si>
  <si>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</si>
  <si>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</si>
  <si>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</si>
  <si>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</si>
  <si>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</si>
  <si>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</si>
  <si>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</si>
  <si>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</si>
  <si>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</si>
  <si>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</si>
  <si>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</si>
  <si>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</si>
  <si>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</si>
  <si>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</si>
  <si>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</si>
  <si>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</si>
  <si>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</si>
  <si>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</si>
  <si>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</si>
  <si>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</si>
  <si>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</si>
  <si>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</si>
  <si>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</si>
  <si>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</si>
  <si>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</si>
  <si>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</si>
  <si>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</si>
  <si>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</si>
  <si>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</si>
  <si>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</si>
  <si>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</si>
  <si>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</si>
  <si>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</si>
  <si>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</si>
  <si>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</si>
  <si>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</si>
  <si>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</si>
  <si>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</si>
  <si>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</si>
  <si>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</si>
  <si>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</si>
  <si>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</si>
  <si>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</si>
  <si>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</si>
  <si>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</si>
  <si>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</si>
  <si>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</si>
  <si>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</si>
  <si>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</si>
  <si>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</si>
  <si>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</si>
  <si>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</si>
  <si>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</si>
  <si>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</si>
  <si>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</si>
  <si>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</si>
  <si>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</si>
  <si>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</si>
  <si>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</si>
  <si>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</si>
  <si>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</si>
  <si>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</si>
  <si>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</si>
  <si>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</si>
  <si>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</si>
  <si>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</si>
  <si>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</si>
  <si>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</si>
  <si>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</si>
  <si>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</si>
  <si>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</si>
  <si>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</si>
  <si>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</si>
  <si>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</si>
  <si>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</si>
  <si>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</si>
  <si>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</si>
  <si>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</si>
  <si>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</si>
  <si>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</si>
  <si>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</si>
  <si>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</si>
  <si>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</si>
  <si>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</si>
  <si>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</si>
  <si>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</si>
  <si>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</si>
  <si>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</si>
  <si>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</si>
  <si>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</si>
  <si>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</si>
  <si>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</si>
  <si>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</si>
  <si>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</si>
  <si>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</si>
  <si>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</si>
  <si>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</si>
  <si>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</si>
  <si>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</si>
  <si>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</si>
  <si>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</si>
  <si>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</si>
  <si>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</si>
  <si>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</si>
  <si>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</si>
  <si>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</si>
  <si>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</si>
  <si>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</si>
  <si>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</si>
  <si>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</si>
  <si>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</si>
  <si>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</si>
  <si>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</si>
  <si>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</si>
  <si>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</si>
  <si>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</si>
  <si>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</si>
  <si>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</si>
  <si>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</si>
  <si>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</si>
  <si>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</si>
  <si>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</si>
  <si>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</si>
  <si>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</si>
  <si>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</si>
  <si>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</si>
  <si>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</si>
  <si>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</si>
  <si>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</si>
  <si>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</si>
  <si>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</si>
  <si>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</si>
  <si>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</si>
  <si>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</si>
  <si>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</si>
  <si>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</si>
  <si>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</si>
  <si>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</si>
  <si>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</si>
  <si>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</si>
  <si>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</si>
  <si>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</si>
  <si>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</si>
  <si>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</si>
  <si>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</si>
  <si>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</si>
  <si>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</si>
  <si>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</si>
  <si>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</si>
  <si>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</si>
  <si>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</si>
  <si>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</si>
  <si>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</si>
  <si>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</si>
  <si>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</si>
  <si>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</si>
  <si>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</si>
  <si>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</si>
  <si>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</si>
  <si>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</si>
  <si>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</si>
  <si>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</si>
  <si>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</si>
  <si>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</si>
  <si>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</si>
  <si>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</si>
  <si>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</si>
  <si>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</si>
  <si>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</si>
  <si>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</si>
  <si>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</si>
  <si>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</si>
  <si>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</si>
  <si>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</si>
  <si>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</si>
  <si>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</si>
  <si>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</si>
  <si>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</si>
  <si>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</si>
  <si>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</si>
  <si>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</si>
  <si>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</si>
  <si>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</si>
  <si>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</si>
  <si>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</si>
  <si>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</si>
  <si>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</si>
  <si>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</si>
  <si>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</si>
  <si>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</si>
  <si>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</si>
  <si>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</si>
  <si>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</si>
  <si>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</si>
  <si>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</si>
  <si>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</si>
  <si>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</si>
  <si>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</si>
  <si>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</si>
  <si>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</si>
  <si>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</si>
  <si>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</si>
  <si>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</si>
  <si>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</si>
  <si>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</si>
  <si>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</si>
  <si>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</si>
  <si>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</si>
  <si>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</si>
  <si>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</si>
  <si>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</si>
  <si>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</si>
  <si>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</si>
  <si>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</si>
  <si>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</si>
  <si>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</si>
  <si>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</si>
  <si>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</si>
  <si>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</si>
  <si>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</si>
  <si>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</si>
  <si>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</si>
  <si>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</si>
  <si>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</si>
  <si>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</si>
  <si>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</si>
  <si>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</si>
  <si>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</si>
  <si>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</si>
  <si>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</si>
  <si>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</si>
  <si>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</si>
  <si>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</si>
  <si>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</si>
  <si>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</si>
  <si>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</si>
  <si>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</si>
  <si>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</si>
  <si>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</si>
  <si>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</si>
  <si>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</si>
  <si>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</si>
  <si>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</si>
  <si>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</si>
  <si>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</si>
  <si>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</si>
  <si>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</si>
  <si>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</si>
  <si>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</si>
  <si>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</si>
  <si>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</si>
  <si>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</si>
  <si>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</si>
  <si>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</si>
  <si>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</si>
  <si>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</si>
  <si>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</si>
  <si>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</si>
  <si>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</si>
  <si>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</si>
  <si>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</si>
  <si>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</si>
  <si>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</si>
  <si>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</si>
  <si>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</si>
  <si>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</si>
  <si>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</si>
  <si>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</si>
  <si>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</si>
  <si>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</si>
  <si>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</si>
  <si>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</si>
  <si>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</si>
  <si>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</si>
  <si>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</si>
  <si>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</si>
  <si>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</si>
  <si>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</si>
  <si>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</si>
  <si>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</si>
  <si>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</si>
  <si>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</si>
  <si>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</si>
  <si>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</si>
  <si>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</si>
  <si>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</si>
  <si>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</si>
  <si>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</si>
  <si>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</si>
  <si>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</si>
  <si>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</si>
  <si>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</si>
  <si>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</si>
  <si>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</si>
  <si>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</si>
  <si>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</si>
  <si>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</si>
  <si>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</si>
  <si>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</si>
  <si>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</si>
  <si>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</si>
  <si>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</si>
  <si>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</si>
  <si>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</si>
  <si>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</si>
  <si>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</si>
  <si>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</si>
  <si>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</si>
  <si>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</si>
  <si>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</si>
  <si>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</si>
  <si>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</si>
  <si>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</si>
  <si>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</si>
  <si>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</si>
  <si>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</si>
  <si>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</si>
  <si>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</si>
  <si>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</si>
  <si>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</si>
  <si>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</si>
  <si>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</si>
  <si>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</si>
  <si>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</si>
  <si>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</si>
  <si>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</si>
  <si>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</si>
  <si>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</si>
  <si>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</si>
  <si>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</si>
  <si>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</si>
  <si>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</si>
  <si>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</si>
  <si>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</si>
  <si>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</si>
  <si>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</si>
  <si>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</si>
  <si>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</si>
  <si>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</si>
  <si>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</si>
  <si>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</si>
  <si>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</si>
  <si>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</si>
  <si>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</si>
  <si>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</si>
  <si>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</si>
  <si>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</si>
  <si>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</si>
  <si>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</si>
  <si>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</si>
  <si>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</si>
  <si>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</si>
  <si>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</si>
  <si>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</si>
  <si>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</si>
  <si>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</si>
  <si>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</si>
  <si>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</si>
  <si>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</si>
  <si>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</si>
  <si>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</si>
  <si>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</si>
  <si>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</si>
  <si>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</si>
  <si>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</si>
  <si>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</si>
  <si>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</si>
  <si>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</si>
  <si>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</si>
  <si>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</si>
  <si>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</si>
  <si>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</si>
  <si>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</si>
  <si>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</si>
  <si>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</si>
  <si>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</si>
  <si>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</si>
  <si>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</si>
  <si>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</si>
  <si>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</si>
  <si>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</si>
  <si>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</si>
  <si>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</si>
  <si>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</si>
  <si>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</si>
  <si>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</si>
  <si>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</si>
  <si>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</si>
  <si>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</si>
  <si>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</si>
  <si>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</si>
  <si>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</si>
  <si>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</si>
  <si>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</si>
  <si>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</si>
  <si>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</si>
  <si>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</si>
  <si>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</si>
  <si>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</si>
  <si>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</si>
  <si>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</si>
  <si>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</si>
  <si>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</si>
  <si>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</si>
  <si>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</si>
  <si>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</si>
  <si>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</si>
  <si>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</si>
  <si>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</si>
  <si>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</si>
  <si>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</si>
  <si>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</si>
  <si>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</si>
  <si>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</si>
  <si>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</si>
  <si>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</si>
  <si>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</si>
  <si>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</si>
  <si>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</si>
  <si>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</si>
  <si>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</si>
  <si>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</si>
  <si>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</si>
  <si>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</si>
  <si>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</si>
  <si>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</si>
  <si>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</si>
  <si>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</si>
  <si>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</si>
  <si>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</si>
  <si>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</si>
  <si>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</si>
  <si>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</si>
  <si>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</si>
  <si>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</si>
  <si>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</si>
  <si>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</si>
  <si>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</si>
  <si>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</si>
  <si>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</si>
  <si>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</si>
  <si>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</si>
  <si>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</si>
  <si>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</si>
  <si>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</si>
  <si>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</si>
  <si>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</si>
  <si>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</si>
  <si>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</si>
  <si>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</si>
  <si>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</si>
  <si>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</si>
  <si>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</si>
  <si>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</si>
  <si>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</si>
  <si>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</si>
  <si>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</si>
  <si>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</si>
  <si>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</si>
  <si>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</si>
  <si>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</si>
  <si>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</si>
  <si>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</si>
  <si>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</si>
  <si>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</si>
  <si>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</si>
  <si>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</si>
  <si>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</si>
  <si>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</si>
  <si>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</si>
  <si>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</si>
  <si>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</si>
  <si>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</si>
  <si>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</si>
  <si>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</si>
  <si>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</si>
  <si>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</si>
  <si>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</si>
  <si>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</si>
  <si>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</si>
  <si>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</si>
  <si>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</si>
  <si>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</si>
  <si>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</si>
  <si>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</si>
  <si>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</si>
  <si>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</si>
  <si>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</si>
  <si>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</si>
  <si>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</si>
  <si>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</si>
  <si>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</si>
  <si>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</si>
  <si>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</si>
  <si>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</si>
  <si>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</si>
  <si>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</si>
  <si>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</si>
  <si>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</si>
  <si>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</si>
  <si>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</si>
  <si>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</si>
  <si>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</si>
  <si>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</si>
  <si>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</si>
  <si>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</si>
  <si>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</si>
  <si>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</si>
  <si>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</si>
  <si>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</si>
  <si>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</si>
  <si>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</si>
  <si>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</si>
  <si>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</si>
  <si>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</si>
  <si>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</si>
  <si>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</si>
  <si>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</si>
  <si>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</si>
  <si>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</si>
  <si>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</si>
  <si>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</si>
  <si>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</si>
  <si>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</si>
  <si>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</si>
  <si>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</si>
  <si>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</si>
  <si>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</si>
  <si>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</si>
  <si>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</si>
  <si>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</si>
  <si>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</si>
  <si>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</si>
  <si>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</si>
  <si>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</si>
  <si>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</si>
  <si>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</si>
  <si>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</si>
  <si>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</si>
  <si>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</si>
  <si>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</si>
  <si>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</si>
  <si>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</si>
  <si>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</si>
  <si>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</si>
  <si>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</si>
  <si>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</si>
  <si>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</si>
  <si>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</si>
  <si>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</si>
  <si>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</si>
  <si>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</si>
  <si>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</si>
  <si>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</si>
  <si>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</si>
  <si>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</si>
  <si>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</si>
  <si>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</si>
  <si>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</si>
  <si>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</si>
  <si>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</si>
  <si>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</si>
  <si>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</si>
  <si>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</si>
  <si>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</si>
  <si>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</si>
  <si>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</si>
  <si>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</si>
  <si>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</si>
  <si>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</si>
  <si>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</si>
  <si>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</si>
  <si>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</si>
  <si>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</si>
  <si>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</si>
  <si>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</si>
  <si>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</si>
  <si>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</si>
  <si>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</si>
  <si>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</si>
  <si>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</si>
  <si>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</si>
  <si>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</si>
  <si>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</si>
  <si>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</si>
  <si>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</si>
  <si>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</si>
  <si>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</si>
  <si>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</si>
  <si>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</si>
  <si>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</si>
  <si>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</si>
  <si>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</si>
  <si>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</si>
  <si>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</si>
  <si>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</si>
  <si>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</si>
  <si>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</si>
  <si>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</si>
  <si>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</si>
  <si>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</si>
  <si>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</si>
  <si>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</si>
  <si>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</si>
  <si>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</si>
  <si>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</si>
  <si>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</si>
  <si>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</si>
  <si>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</si>
  <si>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</si>
  <si>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</si>
  <si>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</si>
  <si>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</si>
  <si>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</si>
  <si>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</si>
  <si>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</si>
  <si>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</si>
  <si>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</si>
  <si>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</si>
  <si>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</si>
  <si>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</si>
  <si>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</si>
  <si>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</si>
  <si>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</si>
  <si>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</si>
  <si>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</si>
  <si>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</si>
  <si>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</si>
  <si>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</si>
  <si>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</si>
  <si>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</si>
  <si>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</si>
  <si>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</si>
  <si>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</si>
  <si>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</si>
  <si>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</si>
  <si>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</si>
  <si>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</si>
  <si>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</si>
  <si>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</si>
  <si>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</si>
  <si>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</si>
  <si>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</si>
  <si>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</si>
  <si>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</si>
  <si>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</si>
  <si>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</si>
  <si>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</si>
  <si>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</si>
  <si>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</si>
  <si>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</si>
  <si>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</si>
  <si>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</si>
  <si>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</si>
  <si>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</si>
  <si>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</si>
  <si>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</si>
  <si>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</si>
  <si>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</si>
  <si>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</si>
  <si>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</si>
  <si>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</si>
  <si>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</si>
  <si>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</si>
  <si>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</si>
  <si>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</si>
  <si>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</si>
  <si>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</si>
  <si>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</si>
  <si>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</si>
  <si>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</si>
  <si>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</si>
  <si>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</si>
  <si>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</si>
  <si>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</si>
  <si>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</si>
  <si>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</si>
  <si>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</si>
  <si>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</si>
  <si>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</si>
  <si>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</si>
  <si>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</si>
  <si>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</si>
  <si>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</si>
  <si>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</si>
  <si>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</si>
  <si>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</si>
  <si>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</si>
  <si>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</si>
  <si>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</si>
  <si>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</si>
  <si>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</si>
  <si>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</si>
  <si>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</si>
  <si>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</si>
  <si>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</si>
  <si>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</si>
  <si>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</si>
  <si>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</si>
  <si>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</si>
  <si>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</si>
  <si>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</si>
  <si>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</si>
  <si>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</si>
  <si>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</si>
  <si>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</si>
  <si>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</si>
  <si>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</si>
  <si>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</si>
  <si>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</si>
  <si>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</si>
  <si>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</si>
  <si>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</si>
  <si>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</si>
  <si>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</si>
  <si>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</si>
  <si>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</si>
  <si>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</si>
  <si>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</si>
  <si>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</si>
  <si>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</si>
  <si>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</si>
  <si>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</si>
  <si>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</si>
  <si>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</si>
  <si>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</si>
  <si>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</si>
  <si>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</si>
  <si>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</si>
  <si>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</si>
  <si>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</si>
  <si>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</si>
  <si>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</si>
  <si>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</si>
  <si>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</si>
  <si>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</si>
  <si>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</si>
  <si>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</si>
  <si>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</si>
  <si>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</si>
  <si>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</si>
  <si>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</si>
  <si>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</si>
  <si>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</si>
  <si>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</si>
  <si>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</si>
  <si>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</si>
  <si>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</si>
  <si>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</si>
  <si>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</si>
  <si>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</si>
  <si>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</si>
  <si>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</si>
  <si>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</si>
  <si>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</si>
  <si>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</si>
  <si>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</si>
  <si>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</si>
  <si>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</si>
  <si>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</si>
  <si>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</si>
  <si>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</si>
  <si>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</si>
  <si>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</si>
  <si>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</si>
  <si>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</si>
  <si>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</si>
  <si>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</si>
  <si>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</si>
  <si>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</si>
  <si>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</si>
  <si>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</si>
  <si>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</si>
  <si>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</si>
  <si>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</si>
  <si>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</si>
  <si>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</si>
  <si>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</si>
  <si>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</si>
  <si>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</si>
  <si>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</si>
  <si>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</si>
  <si>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</si>
  <si>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</si>
  <si>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</si>
  <si>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</si>
  <si>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</si>
  <si>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</si>
  <si>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</si>
  <si>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</si>
  <si>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</si>
  <si>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</si>
  <si>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</si>
  <si>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</si>
  <si>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</si>
  <si>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</si>
  <si>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</si>
  <si>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</si>
  <si>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</si>
  <si>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</si>
  <si>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</si>
  <si>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</si>
  <si>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</si>
  <si>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</si>
  <si>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</si>
  <si>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</si>
  <si>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</si>
  <si>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</si>
  <si>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</si>
  <si>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</si>
  <si>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</si>
  <si>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</si>
  <si>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</si>
  <si>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</si>
  <si>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</si>
  <si>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</si>
  <si>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</si>
  <si>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</si>
  <si>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</si>
  <si>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</si>
  <si>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</si>
  <si>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</si>
  <si>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</si>
  <si>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</si>
  <si>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</si>
  <si>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</si>
  <si>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</si>
  <si>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</si>
  <si>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</si>
  <si>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</si>
  <si>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</si>
  <si>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</si>
  <si>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</si>
  <si>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</si>
  <si>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</si>
  <si>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</si>
  <si>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</si>
  <si>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</si>
  <si>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</si>
  <si>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</si>
  <si>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</si>
  <si>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</si>
  <si>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</si>
  <si>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</si>
  <si>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</si>
  <si>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</si>
  <si>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</si>
  <si>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</si>
  <si>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</si>
  <si>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</si>
  <si>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</si>
  <si>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</si>
  <si>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</si>
  <si>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</si>
  <si>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</si>
  <si>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</si>
  <si>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</si>
  <si>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</si>
  <si>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</si>
  <si>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</si>
  <si>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</si>
  <si>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</si>
  <si>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</si>
  <si>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</si>
  <si>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</si>
  <si>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</si>
  <si>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</si>
  <si>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</si>
  <si>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</si>
  <si>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</si>
  <si>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</si>
  <si>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</si>
  <si>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</si>
  <si>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</si>
  <si>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</si>
  <si>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</si>
  <si>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</si>
  <si>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</si>
  <si>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</si>
  <si>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</si>
  <si>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</si>
  <si>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</si>
  <si>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</si>
  <si>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</si>
  <si>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</si>
  <si>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</si>
  <si>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</si>
  <si>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</si>
  <si>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</si>
  <si>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</si>
  <si>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</si>
  <si>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</si>
  <si>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</si>
  <si>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</si>
  <si>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</si>
  <si>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</si>
  <si>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</si>
  <si>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</si>
  <si>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</si>
  <si>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</si>
  <si>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</si>
  <si>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</si>
  <si>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</si>
  <si>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</si>
  <si>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</si>
  <si>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</si>
  <si>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</si>
  <si>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</si>
  <si>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</si>
  <si>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</si>
  <si>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</si>
  <si>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</si>
  <si>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</si>
  <si>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</si>
  <si>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</si>
  <si>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</si>
  <si>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</si>
  <si>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</si>
  <si>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</si>
  <si>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</si>
  <si>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</si>
  <si>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</si>
  <si>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</si>
  <si>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</si>
  <si>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</si>
  <si>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</si>
  <si>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</si>
  <si>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</si>
  <si>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</si>
  <si>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</si>
  <si>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</si>
  <si>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</si>
  <si>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</si>
  <si>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</si>
  <si>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</si>
  <si>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</si>
  <si>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</si>
  <si>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</si>
  <si>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</si>
  <si>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</si>
  <si>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</si>
  <si>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</si>
  <si>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</si>
  <si>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</si>
  <si>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</si>
  <si>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</si>
  <si>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</si>
  <si>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</si>
  <si>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</si>
  <si>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</si>
  <si>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</si>
  <si>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</si>
  <si>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</si>
  <si>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</si>
  <si>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</si>
  <si>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</si>
  <si>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</si>
  <si>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</si>
  <si>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</si>
  <si>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</si>
  <si>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</si>
  <si>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</si>
  <si>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</si>
  <si>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</si>
  <si>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</si>
  <si>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</si>
  <si>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</si>
  <si>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</si>
  <si>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</si>
  <si>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</si>
  <si>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</si>
  <si>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</si>
  <si>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</si>
  <si>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</si>
  <si>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</si>
  <si>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</si>
  <si>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</si>
  <si>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</si>
  <si>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</si>
  <si>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</si>
  <si>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</si>
  <si>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</si>
  <si>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</si>
  <si>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</si>
  <si>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</si>
  <si>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</si>
  <si>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</si>
  <si>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</si>
  <si>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</si>
  <si>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</si>
  <si>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</si>
  <si>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</si>
  <si>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</si>
  <si>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</si>
  <si>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</si>
  <si>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</si>
  <si>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</si>
  <si>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</si>
  <si>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</si>
  <si>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</si>
  <si>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</si>
  <si>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</si>
  <si>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</si>
  <si>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</si>
  <si>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</si>
  <si>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</si>
  <si>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</si>
  <si>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</si>
  <si>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</si>
  <si>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</si>
  <si>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</si>
  <si>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</si>
  <si>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</si>
  <si>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</si>
  <si>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</si>
  <si>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</si>
  <si>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</si>
  <si>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</si>
  <si>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</si>
  <si>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</si>
  <si>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</si>
  <si>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</si>
  <si>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</si>
  <si>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</si>
  <si>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</si>
  <si>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</si>
  <si>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</si>
  <si>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</si>
  <si>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</si>
  <si>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</si>
  <si>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</si>
  <si>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</si>
  <si>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</si>
  <si>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</si>
  <si>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</si>
  <si>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</si>
  <si>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</si>
  <si>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</si>
  <si>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</si>
  <si>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</si>
  <si>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</si>
  <si>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</si>
  <si>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</si>
  <si>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</si>
  <si>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</si>
  <si>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</si>
  <si>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</si>
  <si>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</si>
  <si>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</si>
  <si>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</si>
  <si>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</si>
  <si>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</si>
  <si>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</si>
  <si>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</si>
  <si>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</si>
  <si>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</si>
  <si>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</si>
  <si>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</si>
  <si>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</si>
  <si>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</si>
  <si>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</si>
  <si>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</si>
  <si>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</si>
  <si>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</si>
  <si>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</si>
  <si>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</si>
  <si>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</si>
  <si>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</si>
  <si>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</si>
  <si>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</si>
  <si>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</si>
  <si>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</si>
  <si>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</si>
  <si>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</si>
  <si>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</si>
  <si>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</si>
  <si>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</si>
  <si>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</si>
  <si>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</si>
  <si>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</si>
  <si>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</si>
  <si>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</si>
  <si>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</si>
  <si>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</si>
  <si>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</si>
  <si>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</si>
  <si>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</si>
  <si>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</si>
  <si>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</si>
  <si>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</si>
  <si>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</si>
  <si>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</si>
  <si>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</si>
  <si>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</si>
  <si>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</si>
  <si>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</si>
  <si>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</si>
  <si>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</si>
  <si>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</si>
  <si>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</si>
  <si>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</si>
  <si>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</si>
  <si>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</si>
  <si>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</si>
  <si>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</si>
  <si>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</si>
  <si>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</si>
  <si>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</si>
  <si>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</si>
  <si>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</si>
  <si>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</si>
  <si>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</si>
  <si>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</si>
  <si>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</si>
  <si>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</si>
  <si>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</si>
  <si>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</si>
  <si>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</si>
  <si>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</si>
  <si>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</si>
  <si>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</si>
  <si>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</si>
  <si>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</si>
  <si>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</si>
  <si>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</si>
  <si>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</si>
  <si>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</si>
  <si>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</si>
  <si>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</si>
  <si>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</si>
  <si>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</si>
  <si>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</si>
  <si>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</si>
  <si>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</si>
  <si>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</si>
  <si>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</si>
  <si>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</si>
  <si>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</si>
  <si>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</si>
  <si>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</si>
  <si>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</si>
  <si>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</si>
  <si>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</si>
  <si>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</si>
  <si>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</si>
  <si>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</si>
  <si>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</si>
  <si>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</si>
  <si>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</si>
  <si>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</si>
  <si>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</si>
  <si>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</si>
  <si>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</si>
  <si>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</si>
  <si>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</si>
  <si>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</si>
  <si>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</si>
  <si>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</si>
  <si>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</si>
  <si>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</si>
  <si>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</si>
  <si>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</si>
  <si>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</si>
  <si>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</si>
  <si>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</si>
  <si>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</si>
  <si>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</si>
  <si>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</si>
  <si>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</si>
  <si>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</si>
  <si>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</si>
  <si>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</si>
  <si>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</si>
  <si>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</si>
  <si>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</si>
  <si>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</si>
  <si>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</si>
  <si>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</si>
  <si>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</si>
  <si>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</si>
  <si>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</si>
  <si>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</si>
  <si>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</si>
  <si>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</si>
  <si>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</si>
  <si>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</si>
  <si>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</si>
  <si>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</si>
  <si>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</si>
  <si>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</si>
  <si>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</si>
  <si>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</si>
  <si>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</si>
  <si>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</si>
  <si>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</si>
  <si>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</si>
  <si>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</si>
  <si>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</si>
  <si>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</si>
  <si>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</si>
  <si>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</si>
  <si>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</si>
  <si>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</si>
  <si>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</si>
  <si>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</si>
  <si>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</si>
  <si>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</si>
  <si>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</si>
  <si>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</si>
  <si>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</si>
  <si>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</si>
  <si>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</si>
  <si>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</si>
  <si>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</si>
  <si>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</si>
  <si>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</si>
  <si>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</si>
  <si>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</si>
  <si>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</si>
  <si>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</si>
  <si>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</si>
  <si>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</si>
  <si>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</si>
  <si>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</si>
  <si>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</si>
  <si>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</si>
  <si>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</si>
  <si>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</si>
  <si>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</si>
  <si>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</si>
  <si>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</si>
  <si>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</si>
  <si>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</si>
  <si>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</si>
  <si>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</si>
  <si>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</si>
  <si>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</si>
  <si>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</si>
  <si>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</si>
  <si>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</si>
  <si>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</si>
  <si>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</si>
  <si>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</si>
  <si>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</si>
  <si>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</si>
  <si>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</si>
  <si>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</si>
  <si>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</si>
  <si>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</si>
  <si>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</si>
  <si>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</si>
  <si>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</si>
  <si>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</si>
  <si>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</si>
  <si>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</si>
  <si>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</si>
  <si>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</si>
  <si>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</si>
  <si>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</si>
  <si>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</si>
  <si>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</si>
  <si>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</si>
  <si>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</si>
  <si>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</si>
  <si>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</si>
  <si>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</si>
  <si>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</si>
  <si>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</si>
  <si>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</si>
  <si>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</si>
  <si>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</si>
  <si>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</si>
  <si>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</si>
  <si>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</si>
  <si>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</si>
  <si>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</si>
  <si>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</si>
  <si>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</si>
  <si>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</si>
  <si>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</si>
  <si>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</si>
  <si>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</si>
  <si>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</si>
  <si>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</si>
  <si>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</si>
  <si>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</si>
  <si>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</si>
  <si>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</si>
  <si>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</si>
  <si>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</si>
  <si>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</si>
  <si>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</si>
  <si>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</si>
  <si>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</si>
  <si>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</si>
  <si>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</si>
  <si>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</si>
  <si>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</si>
  <si>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</si>
  <si>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</si>
  <si>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</si>
  <si>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</si>
  <si>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</si>
  <si>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</si>
  <si>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</si>
  <si>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</si>
  <si>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</si>
  <si>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</si>
  <si>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</si>
  <si>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</si>
  <si>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</si>
  <si>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</si>
  <si>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</si>
  <si>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</si>
  <si>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</si>
  <si>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</si>
  <si>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</si>
  <si>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</si>
  <si>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</si>
  <si>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</si>
  <si>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</si>
  <si>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</si>
  <si>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</si>
  <si>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</si>
  <si>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</si>
  <si>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</si>
  <si>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</si>
  <si>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</si>
  <si>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</si>
  <si>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</si>
  <si>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</si>
  <si>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</si>
  <si>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</si>
  <si>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</si>
  <si>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</si>
  <si>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</si>
  <si>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</si>
  <si>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</si>
  <si>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</si>
  <si>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</si>
  <si>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</si>
  <si>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</si>
  <si>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</si>
  <si>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</si>
  <si>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</si>
  <si>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</si>
  <si>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</si>
  <si>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</si>
  <si>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</si>
  <si>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</si>
  <si>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</si>
  <si>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</si>
  <si>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</si>
  <si>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</si>
  <si>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</si>
  <si>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</si>
  <si>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</si>
  <si>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</si>
  <si>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</si>
  <si>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</si>
  <si>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</si>
  <si>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</si>
  <si>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</si>
  <si>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</si>
  <si>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</si>
  <si>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</si>
  <si>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</si>
  <si>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</si>
  <si>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</si>
  <si>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</si>
  <si>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</si>
  <si>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</si>
  <si>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</si>
  <si>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</si>
  <si>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</si>
  <si>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</si>
  <si>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</si>
  <si>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</si>
  <si>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</si>
  <si>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</si>
  <si>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</si>
  <si>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</si>
  <si>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</si>
  <si>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</si>
  <si>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</si>
  <si>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</si>
  <si>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</si>
  <si>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</si>
  <si>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</si>
  <si>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</si>
  <si>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</si>
  <si>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</si>
  <si>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</si>
  <si>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</si>
  <si>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</si>
  <si>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</si>
  <si>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</si>
  <si>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</si>
  <si>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</si>
  <si>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</si>
  <si>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</si>
  <si>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</si>
  <si>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</si>
  <si>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</si>
  <si>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</si>
  <si>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</si>
  <si>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</si>
  <si>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</si>
  <si>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</si>
  <si>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</si>
  <si>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</si>
  <si>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</si>
  <si>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</si>
  <si>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</si>
  <si>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</si>
  <si>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</si>
  <si>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</si>
  <si>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</si>
  <si>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</si>
  <si>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</si>
  <si>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</si>
  <si>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</si>
  <si>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</si>
  <si>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</si>
  <si>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</si>
  <si>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</si>
  <si>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</si>
  <si>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</si>
  <si>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</si>
  <si>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</si>
  <si>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</si>
  <si>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</si>
  <si>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</si>
  <si>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</si>
  <si>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</si>
  <si>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</si>
  <si>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</si>
  <si>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</si>
  <si>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</si>
  <si>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</si>
  <si>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</si>
  <si>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</si>
  <si>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</si>
  <si>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</si>
  <si>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</si>
  <si>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</si>
  <si>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</si>
  <si>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</si>
  <si>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</si>
  <si>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</si>
  <si>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</si>
  <si>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</si>
  <si>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</si>
  <si>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</si>
  <si>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</si>
  <si>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</si>
  <si>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</si>
  <si>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</si>
  <si>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</si>
  <si>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</si>
  <si>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</si>
  <si>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</si>
  <si>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</si>
  <si>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</si>
  <si>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</si>
  <si>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</si>
  <si>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</si>
  <si>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</si>
  <si>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</si>
  <si>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</si>
  <si>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</si>
  <si>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</si>
  <si>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</si>
  <si>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</si>
  <si>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</si>
  <si>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</si>
  <si>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</si>
  <si>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</si>
  <si>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</si>
  <si>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</si>
  <si>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</si>
  <si>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</si>
  <si>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</si>
  <si>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</si>
  <si>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</si>
  <si>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</si>
  <si>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</si>
  <si>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</si>
  <si>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</si>
  <si>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</si>
  <si>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</si>
  <si>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</si>
  <si>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</si>
  <si>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</si>
  <si>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</si>
  <si>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</si>
  <si>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</si>
  <si>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</si>
  <si>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</si>
  <si>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</si>
  <si>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</si>
  <si>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</si>
  <si>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</si>
  <si>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</si>
  <si>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</si>
  <si>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</si>
  <si>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</si>
  <si>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</si>
  <si>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</si>
  <si>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</si>
  <si>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</si>
  <si>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</si>
  <si>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</si>
  <si>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</si>
  <si>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</si>
  <si>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</si>
  <si>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</si>
  <si>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</si>
  <si>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</si>
  <si>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</si>
  <si>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</si>
  <si>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</si>
  <si>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</si>
  <si>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</si>
  <si>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</si>
  <si>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</si>
  <si>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</si>
  <si>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</si>
  <si>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</si>
  <si>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</si>
  <si>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</si>
  <si>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</si>
  <si>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</si>
  <si>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</si>
  <si>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</si>
  <si>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</si>
  <si>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</si>
  <si>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</si>
  <si>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</si>
  <si>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</si>
  <si>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</si>
  <si>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</si>
  <si>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</si>
  <si>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</si>
  <si>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</si>
  <si>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</si>
  <si>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</si>
  <si>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</si>
  <si>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</si>
  <si>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</si>
  <si>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</si>
  <si>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</si>
  <si>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</si>
  <si>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</si>
  <si>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</si>
  <si>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</si>
  <si>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</si>
  <si>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</si>
  <si>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</si>
  <si>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</si>
  <si>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</si>
  <si>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</si>
  <si>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</si>
  <si>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</si>
  <si>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</si>
  <si>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</si>
  <si>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</si>
  <si>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</si>
  <si>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</si>
  <si>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</si>
  <si>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</si>
  <si>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</si>
  <si>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</si>
  <si>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</si>
  <si>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</si>
  <si>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</si>
  <si>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</si>
  <si>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</si>
  <si>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</si>
  <si>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</si>
  <si>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</si>
  <si>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</si>
  <si>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</si>
  <si>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</si>
  <si>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</si>
  <si>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</si>
  <si>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</si>
  <si>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</si>
  <si>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</si>
  <si>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</si>
  <si>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</si>
  <si>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</si>
  <si>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</si>
  <si>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</si>
  <si>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</si>
  <si>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</si>
  <si>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</si>
  <si>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</si>
  <si>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</si>
  <si>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</si>
  <si>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</si>
  <si>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</si>
  <si>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</si>
  <si>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</si>
  <si>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</si>
  <si>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</si>
  <si>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</si>
  <si>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</si>
  <si>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</si>
  <si>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</si>
  <si>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</si>
  <si>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</si>
  <si>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</si>
  <si>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</si>
  <si>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</si>
  <si>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</si>
  <si>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</si>
  <si>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</si>
  <si>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</si>
  <si>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</si>
  <si>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</si>
  <si>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</si>
  <si>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</si>
  <si>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</si>
  <si>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</si>
  <si>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</si>
  <si>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</si>
  <si>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</si>
  <si>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</si>
  <si>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</si>
  <si>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</si>
  <si>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</si>
  <si>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</si>
  <si>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</si>
  <si>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</si>
  <si>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</si>
  <si>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</si>
  <si>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</si>
  <si>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</si>
  <si>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</si>
  <si>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</si>
  <si>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</si>
  <si>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</si>
  <si>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</si>
  <si>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</si>
  <si>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</si>
  <si>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</si>
  <si>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</si>
  <si>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</si>
  <si>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</si>
  <si>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</si>
  <si>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</si>
  <si>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</si>
  <si>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</si>
  <si>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</si>
  <si>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</si>
  <si>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</si>
  <si>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</si>
  <si>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</si>
  <si>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</si>
  <si>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</si>
  <si>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</si>
  <si>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</si>
  <si>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</si>
  <si>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</si>
  <si>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</si>
  <si>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</si>
  <si>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</si>
  <si>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</si>
  <si>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</si>
  <si>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</si>
  <si>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</si>
  <si>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</si>
  <si>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</si>
  <si>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</si>
  <si>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</si>
  <si>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</si>
  <si>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</si>
  <si>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</si>
  <si>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</si>
  <si>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</si>
  <si>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</si>
  <si>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</si>
  <si>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</si>
  <si>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</si>
  <si>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</si>
  <si>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</si>
  <si>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</si>
  <si>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</si>
  <si>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</si>
  <si>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</si>
  <si>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</si>
  <si>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</si>
  <si>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</si>
  <si>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</si>
  <si>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</si>
  <si>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</si>
  <si>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</si>
  <si>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</si>
  <si>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</si>
  <si>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</si>
  <si>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</si>
  <si>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</si>
  <si>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</si>
  <si>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</si>
  <si>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</si>
  <si>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</si>
  <si>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</si>
  <si>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</si>
  <si>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</si>
  <si>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</si>
  <si>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</si>
  <si>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</si>
  <si>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</si>
  <si>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</si>
  <si>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</si>
  <si>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</si>
  <si>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</si>
  <si>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</si>
  <si>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</si>
  <si>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</si>
  <si>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</si>
  <si>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</si>
  <si>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</si>
  <si>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</si>
  <si>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</si>
  <si>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</si>
  <si>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</si>
  <si>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</si>
  <si>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</si>
  <si>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</si>
  <si>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</si>
  <si>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</si>
  <si>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</si>
  <si>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</si>
  <si>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</si>
  <si>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</si>
  <si>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</si>
  <si>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</si>
  <si>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</si>
  <si>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</si>
  <si>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</si>
  <si>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</si>
  <si>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</si>
  <si>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</si>
  <si>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</si>
  <si>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</si>
  <si>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</si>
  <si>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</si>
  <si>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</si>
  <si>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</si>
  <si>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</si>
  <si>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</si>
  <si>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</si>
  <si>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</si>
  <si>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</si>
  <si>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</si>
  <si>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</si>
  <si>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</si>
  <si>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</si>
  <si>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</si>
  <si>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</si>
  <si>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</si>
  <si>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</si>
  <si>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</si>
  <si>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</si>
  <si>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</si>
  <si>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</si>
  <si>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</si>
  <si>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</si>
  <si>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</si>
  <si>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</si>
  <si>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</si>
  <si>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</si>
  <si>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</si>
  <si>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</si>
  <si>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</si>
  <si>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</si>
  <si>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</si>
  <si>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</si>
  <si>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</si>
  <si>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</si>
  <si>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</si>
  <si>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</si>
  <si>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</si>
  <si>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</si>
  <si>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</si>
  <si>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</si>
  <si>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</si>
  <si>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</si>
  <si>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</si>
  <si>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</si>
  <si>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</si>
  <si>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</si>
  <si>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</si>
  <si>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</si>
  <si>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</si>
  <si>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</si>
  <si>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</si>
  <si>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</si>
  <si>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</si>
  <si>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</si>
  <si>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</si>
  <si>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</si>
  <si>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</si>
  <si>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</si>
  <si>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</si>
  <si>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</si>
  <si>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</si>
  <si>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</si>
  <si>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</si>
  <si>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</si>
  <si>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</si>
  <si>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</si>
  <si>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</si>
  <si>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</si>
  <si>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</si>
  <si>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</si>
  <si>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</si>
  <si>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</si>
  <si>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</si>
  <si>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</si>
  <si>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</si>
  <si>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</si>
  <si>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</si>
  <si>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</si>
  <si>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</si>
  <si>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</si>
  <si>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</si>
  <si>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</si>
  <si>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</si>
  <si>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</si>
  <si>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</si>
  <si>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</si>
  <si>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</si>
  <si>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</si>
  <si>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</si>
  <si>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</si>
  <si>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</si>
  <si>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</si>
  <si>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</si>
  <si>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</si>
  <si>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</si>
  <si>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</si>
  <si>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</si>
  <si>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</si>
  <si>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</si>
  <si>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</si>
  <si>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</si>
  <si>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</si>
  <si>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</si>
  <si>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</si>
  <si>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</si>
  <si>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</si>
  <si>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</si>
  <si>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</si>
  <si>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</si>
  <si>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</si>
  <si>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</si>
  <si>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</si>
  <si>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</si>
  <si>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</si>
  <si>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</si>
  <si>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</si>
  <si>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</si>
  <si>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</si>
  <si>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</si>
  <si>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</si>
  <si>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</si>
  <si>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</si>
  <si>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</si>
  <si>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</si>
  <si>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</si>
  <si>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</si>
  <si>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</si>
  <si>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</si>
  <si>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</si>
  <si>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</si>
  <si>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</si>
  <si>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</si>
  <si>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</si>
  <si>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</si>
  <si>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</si>
  <si>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</si>
  <si>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</si>
  <si>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</si>
  <si>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</si>
  <si>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</si>
  <si>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</si>
  <si>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</si>
  <si>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</si>
  <si>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</si>
  <si>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</si>
  <si>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</si>
  <si>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</si>
  <si>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</si>
  <si>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</si>
  <si>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</si>
  <si>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</si>
  <si>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</si>
  <si>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</si>
  <si>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</si>
  <si>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</si>
  <si>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</si>
  <si>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</si>
  <si>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</si>
  <si>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</si>
  <si>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</si>
  <si>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</si>
  <si>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</si>
  <si>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</si>
  <si>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</si>
  <si>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</si>
  <si>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</si>
  <si>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</si>
  <si>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</si>
  <si>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</si>
  <si>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</si>
  <si>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</si>
  <si>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</si>
  <si>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</si>
  <si>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</si>
  <si>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</si>
  <si>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</si>
  <si>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</si>
  <si>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</si>
  <si>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</si>
  <si>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</si>
  <si>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</si>
  <si>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</si>
  <si>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</si>
  <si>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</si>
  <si>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</si>
  <si>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</si>
  <si>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</si>
  <si>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</si>
  <si>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</si>
  <si>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</si>
  <si>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</si>
  <si>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</si>
  <si>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</si>
  <si>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</si>
  <si>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</si>
  <si>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</si>
  <si>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</si>
  <si>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</si>
  <si>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</si>
  <si>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</si>
  <si>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</si>
  <si>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</si>
  <si>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</si>
  <si>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</si>
  <si>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</si>
  <si>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</si>
  <si>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</si>
  <si>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</si>
  <si>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</si>
  <si>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</si>
  <si>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</si>
  <si>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</si>
  <si>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</si>
  <si>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</si>
  <si>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</si>
  <si>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</si>
  <si>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</si>
  <si>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</si>
  <si>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</si>
  <si>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</si>
  <si>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</si>
  <si>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</si>
  <si>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</si>
  <si>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</si>
  <si>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</si>
  <si>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</si>
  <si>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</si>
  <si>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</si>
  <si>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</si>
  <si>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</si>
  <si>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</si>
  <si>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</si>
  <si>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</si>
  <si>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</si>
  <si>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</si>
  <si>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</si>
  <si>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</si>
  <si>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</si>
  <si>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</si>
  <si>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</si>
  <si>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</si>
  <si>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</si>
  <si>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</si>
  <si>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</si>
  <si>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</si>
  <si>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</si>
  <si>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</si>
  <si>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</si>
  <si>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</si>
  <si>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</si>
  <si>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</si>
  <si>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</si>
  <si>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</si>
  <si>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</si>
  <si>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</si>
  <si>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</si>
  <si>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</si>
  <si>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</si>
  <si>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</si>
  <si>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</si>
  <si>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</si>
  <si>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</si>
  <si>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</si>
  <si>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</si>
  <si>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</si>
  <si>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</si>
  <si>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</si>
  <si>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</si>
  <si>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</si>
  <si>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</si>
  <si>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</si>
  <si>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</si>
  <si>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</si>
  <si>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</si>
  <si>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</si>
  <si>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</si>
  <si>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</si>
  <si>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</si>
  <si>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</si>
  <si>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</si>
  <si>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</si>
  <si>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</si>
  <si>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</si>
  <si>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</si>
  <si>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</si>
  <si>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</si>
  <si>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</si>
  <si>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</si>
  <si>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</si>
  <si>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</si>
  <si>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</si>
  <si>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</si>
  <si>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</si>
  <si>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</si>
  <si>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</si>
  <si>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</si>
  <si>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</si>
  <si>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</si>
  <si>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</si>
  <si>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</si>
  <si>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</si>
  <si>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</si>
  <si>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</si>
  <si>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</si>
  <si>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</si>
  <si>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</si>
  <si>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</si>
  <si>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</si>
  <si>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</si>
  <si>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</si>
  <si>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</si>
  <si>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</si>
  <si>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</si>
  <si>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</si>
  <si>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</si>
  <si>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</si>
  <si>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</si>
  <si>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</si>
  <si>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</si>
  <si>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</si>
  <si>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</si>
  <si>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</si>
  <si>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</si>
  <si>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</si>
  <si>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</si>
  <si>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</si>
  <si>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</si>
  <si>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</si>
  <si>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</si>
  <si>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</si>
  <si>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</si>
  <si>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</si>
  <si>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</si>
  <si>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</si>
  <si>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</si>
  <si>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</si>
  <si>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</si>
  <si>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</si>
  <si>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</si>
  <si>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</si>
  <si>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</si>
  <si>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</si>
  <si>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</si>
  <si>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</si>
  <si>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</si>
  <si>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</si>
  <si>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</si>
  <si>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</si>
  <si>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</si>
  <si>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</si>
  <si>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</si>
  <si>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</si>
  <si>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</si>
  <si>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</si>
  <si>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</si>
  <si>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</si>
  <si>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</si>
  <si>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</si>
  <si>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</si>
  <si>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</si>
  <si>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</si>
  <si>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</si>
  <si>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</si>
  <si>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</si>
  <si>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</si>
  <si>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</si>
  <si>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</si>
  <si>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</si>
  <si>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</si>
  <si>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</si>
  <si>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</si>
  <si>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</si>
  <si>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</si>
  <si>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</si>
  <si>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</si>
  <si>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</si>
  <si>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</si>
  <si>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</si>
  <si>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</si>
  <si>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</si>
  <si>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</si>
  <si>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</si>
  <si>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</si>
  <si>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</si>
  <si>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</si>
  <si>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</si>
  <si>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</si>
  <si>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</si>
  <si>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</si>
  <si>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</si>
  <si>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</si>
  <si>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</si>
  <si>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</si>
  <si>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</si>
  <si>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</si>
  <si>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</si>
  <si>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</si>
  <si>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</si>
  <si>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</si>
  <si>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</si>
  <si>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</si>
  <si>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</si>
  <si>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</si>
  <si>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</si>
  <si>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</si>
  <si>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</si>
  <si>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</si>
  <si>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</si>
  <si>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</si>
  <si>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</si>
  <si>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</si>
  <si>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</si>
  <si>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</si>
  <si>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</si>
  <si>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</si>
  <si>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</si>
  <si>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</si>
  <si>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</si>
  <si>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</si>
  <si>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</si>
  <si>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</si>
  <si>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</si>
  <si>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</si>
  <si>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</si>
  <si>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</si>
  <si>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</si>
  <si>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</si>
  <si>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</si>
  <si>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</si>
  <si>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</si>
  <si>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</si>
  <si>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</si>
  <si>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</si>
  <si>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</si>
  <si>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</si>
  <si>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</si>
  <si>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</si>
  <si>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</si>
  <si>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</si>
  <si>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</si>
  <si>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</si>
  <si>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</si>
  <si>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</si>
  <si>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</si>
  <si>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</si>
  <si>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</si>
  <si>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</si>
  <si>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</si>
  <si>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</si>
  <si>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</si>
  <si>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</si>
  <si>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</si>
  <si>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</si>
  <si>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</si>
  <si>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</si>
  <si>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</si>
  <si>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</si>
  <si>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</si>
  <si>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</si>
  <si>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</si>
  <si>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</si>
  <si>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</si>
  <si>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</si>
  <si>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</si>
  <si>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</si>
  <si>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</si>
  <si>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</si>
  <si>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</si>
  <si>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</si>
  <si>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</si>
  <si>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</si>
  <si>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</si>
  <si>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</si>
  <si>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</si>
  <si>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</si>
  <si>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</si>
  <si>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</si>
  <si>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</si>
  <si>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</si>
  <si>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</si>
  <si>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</si>
  <si>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</si>
  <si>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</si>
  <si>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</si>
  <si>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</si>
  <si>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</si>
  <si>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</si>
  <si>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</si>
  <si>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</si>
  <si>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</si>
  <si>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</si>
  <si>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</si>
  <si>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</si>
  <si>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</si>
  <si>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</si>
  <si>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</si>
  <si>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</si>
  <si>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</si>
  <si>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</si>
  <si>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</si>
  <si>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</si>
  <si>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</si>
  <si>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</si>
  <si>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</si>
  <si>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</si>
  <si>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</si>
  <si>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</si>
  <si>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</si>
  <si>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</si>
  <si>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</si>
  <si>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</si>
  <si>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</si>
  <si>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</si>
  <si>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</si>
  <si>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</si>
  <si>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</si>
  <si>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</si>
  <si>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</si>
  <si>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</si>
  <si>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</si>
  <si>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</si>
  <si>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</si>
  <si>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</si>
  <si>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</si>
  <si>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</si>
  <si>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</si>
  <si>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</si>
  <si>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</si>
  <si>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</si>
  <si>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</si>
  <si>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</si>
  <si>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</si>
  <si>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</si>
  <si>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</si>
  <si>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</si>
  <si>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</si>
  <si>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</si>
  <si>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</si>
  <si>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</si>
  <si>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</si>
  <si>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</si>
  <si>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</si>
  <si>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</si>
  <si>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</si>
  <si>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</si>
  <si>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</si>
  <si>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</si>
  <si>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</si>
  <si>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</si>
  <si>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</si>
  <si>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</si>
  <si>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</si>
  <si>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</si>
  <si>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</si>
  <si>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</si>
  <si>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</si>
  <si>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</si>
  <si>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</si>
  <si>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</si>
  <si>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</si>
  <si>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</si>
  <si>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</si>
  <si>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</si>
  <si>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</si>
  <si>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</si>
  <si>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</si>
  <si>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</si>
  <si>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</si>
  <si>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</si>
  <si>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</si>
  <si>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</si>
  <si>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</si>
  <si>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</si>
  <si>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</si>
  <si>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</si>
  <si>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</si>
  <si>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</si>
  <si>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</si>
  <si>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</si>
  <si>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</si>
  <si>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</si>
  <si>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</si>
  <si>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</si>
  <si>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</si>
  <si>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</si>
  <si>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</si>
  <si>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</si>
  <si>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</si>
  <si>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</si>
  <si>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</si>
  <si>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</si>
  <si>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</si>
  <si>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</si>
  <si>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</si>
  <si>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</si>
  <si>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</si>
  <si>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</si>
  <si>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</si>
  <si>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</si>
  <si>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</si>
  <si>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</si>
  <si>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</si>
  <si>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</si>
  <si>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</si>
  <si>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</si>
  <si>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</si>
  <si>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</si>
  <si>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</si>
  <si>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</si>
  <si>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</si>
  <si>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</si>
  <si>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</si>
  <si>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</si>
  <si>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</si>
  <si>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</si>
  <si>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</si>
  <si>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</si>
  <si>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</si>
  <si>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</si>
  <si>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</si>
  <si>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</si>
  <si>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</si>
  <si>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</si>
  <si>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</si>
  <si>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</si>
  <si>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</si>
  <si>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</si>
  <si>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</si>
  <si>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</si>
  <si>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</si>
  <si>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</si>
  <si>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</si>
  <si>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</si>
  <si>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</si>
  <si>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</si>
  <si>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</si>
  <si>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</si>
  <si>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</si>
  <si>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</si>
  <si>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</si>
  <si>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</si>
  <si>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</si>
  <si>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</si>
  <si>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</si>
  <si>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</si>
  <si>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</si>
  <si>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</si>
  <si>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</si>
  <si>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</si>
  <si>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</si>
  <si>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</si>
  <si>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</si>
  <si>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</si>
  <si>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</si>
  <si>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</si>
  <si>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</si>
  <si>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</si>
  <si>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</si>
  <si>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</si>
  <si>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</si>
  <si>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</si>
  <si>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</si>
  <si>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</si>
  <si>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</si>
  <si>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</si>
  <si>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</si>
  <si>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</si>
  <si>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</si>
  <si>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</si>
  <si>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</si>
  <si>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</si>
  <si>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</si>
  <si>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</si>
  <si>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</si>
  <si>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</si>
  <si>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</si>
  <si>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</si>
  <si>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</si>
  <si>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</si>
  <si>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</si>
  <si>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</si>
  <si>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</si>
  <si>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</si>
  <si>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</si>
  <si>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</si>
  <si>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</si>
  <si>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</si>
  <si>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</si>
  <si>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</si>
  <si>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</si>
  <si>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</si>
  <si>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</si>
  <si>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</si>
  <si>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</si>
  <si>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</si>
  <si>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</si>
  <si>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</si>
  <si>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</si>
  <si>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</si>
  <si>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</si>
  <si>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</si>
  <si>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</si>
  <si>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</si>
  <si>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</si>
  <si>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</si>
  <si>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</si>
  <si>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</si>
  <si>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</si>
  <si>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</si>
  <si>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</si>
  <si>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</si>
  <si>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</si>
  <si>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</si>
  <si>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</si>
  <si>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</si>
  <si>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</si>
  <si>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</si>
  <si>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</si>
  <si>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</si>
  <si>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</si>
  <si>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</si>
  <si>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</si>
  <si>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</si>
  <si>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</si>
  <si>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</si>
  <si>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</si>
  <si>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</si>
  <si>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</si>
  <si>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</si>
  <si>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</si>
  <si>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</si>
  <si>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</si>
  <si>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</si>
  <si>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</si>
  <si>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</si>
  <si>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</si>
  <si>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</si>
  <si>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</si>
  <si>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</si>
  <si>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</si>
  <si>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</si>
  <si>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</si>
  <si>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</si>
  <si>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</si>
  <si>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</si>
  <si>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</si>
  <si>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</si>
  <si>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</si>
  <si>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</si>
  <si>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</si>
  <si>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</si>
  <si>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</si>
  <si>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</si>
  <si>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</si>
  <si>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</si>
  <si>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</si>
  <si>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</si>
  <si>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</si>
  <si>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</si>
  <si>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</si>
  <si>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</si>
  <si>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</si>
  <si>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</si>
  <si>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</si>
  <si>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</si>
  <si>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</si>
  <si>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</si>
  <si>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</si>
  <si>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</si>
  <si>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</si>
  <si>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</si>
  <si>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</si>
  <si>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</si>
  <si>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</si>
  <si>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</si>
  <si>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</si>
  <si>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</si>
  <si>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</si>
  <si>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</si>
  <si>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</si>
  <si>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</si>
  <si>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</si>
  <si>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</si>
  <si>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</si>
  <si>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</si>
  <si>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</si>
  <si>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</si>
  <si>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</si>
  <si>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</si>
  <si>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</si>
  <si>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</si>
  <si>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</si>
  <si>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</si>
  <si>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</si>
  <si>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</si>
  <si>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</si>
  <si>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</si>
  <si>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</si>
  <si>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</si>
  <si>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</si>
  <si>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</si>
  <si>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</si>
  <si>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</si>
  <si>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</si>
  <si>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</si>
  <si>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</si>
  <si>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</si>
  <si>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</si>
  <si>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</si>
  <si>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</si>
  <si>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</si>
  <si>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</si>
  <si>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</si>
  <si>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</si>
  <si>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</si>
  <si>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</si>
  <si>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</si>
  <si>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</si>
  <si>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</si>
  <si>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</si>
  <si>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</si>
  <si>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</si>
  <si>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</si>
  <si>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</si>
  <si>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</si>
  <si>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</si>
  <si>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</si>
  <si>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</si>
  <si>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</si>
  <si>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</si>
  <si>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</si>
  <si>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</si>
  <si>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</si>
  <si>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</si>
  <si>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</si>
  <si>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</si>
  <si>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</si>
  <si>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</si>
  <si>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</si>
  <si>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</si>
  <si>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</si>
  <si>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</si>
  <si>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</si>
  <si>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</si>
  <si>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</si>
  <si>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</si>
  <si>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</si>
  <si>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</si>
  <si>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</si>
  <si>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</si>
  <si>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</si>
  <si>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</si>
  <si>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</si>
  <si>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</si>
  <si>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</si>
  <si>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</si>
  <si>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</si>
  <si>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</si>
  <si>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</si>
  <si>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</si>
  <si>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</si>
  <si>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</si>
  <si>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</si>
  <si>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</si>
  <si>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</si>
  <si>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</si>
  <si>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</si>
  <si>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</si>
  <si>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</si>
  <si>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</si>
  <si>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</si>
  <si>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</si>
  <si>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</si>
  <si>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</si>
  <si>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</si>
  <si>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</si>
  <si>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</si>
  <si>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</si>
  <si>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</si>
  <si>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</si>
  <si>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</si>
  <si>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</si>
  <si>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</si>
  <si>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</si>
  <si>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</si>
  <si>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</si>
  <si>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</si>
  <si>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</si>
  <si>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</si>
  <si>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</si>
  <si>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</si>
  <si>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</si>
  <si>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</si>
  <si>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</si>
  <si>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</si>
  <si>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</si>
  <si>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</si>
  <si>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</si>
  <si>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</si>
  <si>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</si>
  <si>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</si>
  <si>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</si>
  <si>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</si>
  <si>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</si>
  <si>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</si>
  <si>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</si>
  <si>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</si>
  <si>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</si>
  <si>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</si>
  <si>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</si>
  <si>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</si>
  <si>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</si>
  <si>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</si>
  <si>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</si>
  <si>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</si>
  <si>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</si>
  <si>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</si>
  <si>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</si>
  <si>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</si>
  <si>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</si>
  <si>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</si>
  <si>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</si>
  <si>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</si>
  <si>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</si>
  <si>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</si>
  <si>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</si>
  <si>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</si>
  <si>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</si>
  <si>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</si>
  <si>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</si>
  <si>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</si>
  <si>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</si>
  <si>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</si>
  <si>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</si>
  <si>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</si>
  <si>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</si>
  <si>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</si>
  <si>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</si>
  <si>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</si>
  <si>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</si>
  <si>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</si>
  <si>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</si>
  <si>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</si>
  <si>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</si>
  <si>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</si>
  <si>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</si>
  <si>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</si>
  <si>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</si>
  <si>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</si>
  <si>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</si>
  <si>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</si>
  <si>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</si>
  <si>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</si>
  <si>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</si>
  <si>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</si>
  <si>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</si>
  <si>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</si>
  <si>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</si>
  <si>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</si>
  <si>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</si>
  <si>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</si>
  <si>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</si>
  <si>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</si>
  <si>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</si>
  <si>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</si>
  <si>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</si>
  <si>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</si>
  <si>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</si>
  <si>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</si>
  <si>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</si>
  <si>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</si>
  <si>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</si>
  <si>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</si>
  <si>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</si>
  <si>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</si>
  <si>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</si>
  <si>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</si>
  <si>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</si>
  <si>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</si>
  <si>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</si>
  <si>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</si>
  <si>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</si>
  <si>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</si>
  <si>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</si>
  <si>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</si>
  <si>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</si>
  <si>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</si>
  <si>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</si>
  <si>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</si>
  <si>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</si>
  <si>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</si>
  <si>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</si>
  <si>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</si>
  <si>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</si>
  <si>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</si>
  <si>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</si>
  <si>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</si>
  <si>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</si>
  <si>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</si>
  <si>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</si>
  <si>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</si>
  <si>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</si>
  <si>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</si>
  <si>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</si>
  <si>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</si>
  <si>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</si>
  <si>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</si>
  <si>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</si>
  <si>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</si>
  <si>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</si>
  <si>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</si>
  <si>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</si>
  <si>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</si>
  <si>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</si>
  <si>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</si>
  <si>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</si>
  <si>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</si>
  <si>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</si>
  <si>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</si>
  <si>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</si>
  <si>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</si>
  <si>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</si>
  <si>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</si>
  <si>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</si>
  <si>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</si>
  <si>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</si>
  <si>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</si>
  <si>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</si>
  <si>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</si>
  <si>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</si>
  <si>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</si>
  <si>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</si>
  <si>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</si>
  <si>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</si>
  <si>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</si>
  <si>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</si>
  <si>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</si>
  <si>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</si>
  <si>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</si>
  <si>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</si>
  <si>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</si>
  <si>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</si>
  <si>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</si>
  <si>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</si>
  <si>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</si>
  <si>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</si>
  <si>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</si>
  <si>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</si>
  <si>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</si>
  <si>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</si>
  <si>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</si>
  <si>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</si>
  <si>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</si>
  <si>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</si>
  <si>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</si>
  <si>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</si>
  <si>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</si>
  <si>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</si>
  <si>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</si>
  <si>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</si>
  <si>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</si>
  <si>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</si>
  <si>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</si>
  <si>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</si>
  <si>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</si>
  <si>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</si>
  <si>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</si>
  <si>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</si>
  <si>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</si>
  <si>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</si>
  <si>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</si>
  <si>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</si>
  <si>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</si>
  <si>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</si>
  <si>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</si>
  <si>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</si>
  <si>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</si>
  <si>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</si>
  <si>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</si>
  <si>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</si>
  <si>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</si>
  <si>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</si>
  <si>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</si>
  <si>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</si>
  <si>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</si>
  <si>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</si>
  <si>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</si>
  <si>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</si>
  <si>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</si>
  <si>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</si>
  <si>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</si>
  <si>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</si>
  <si>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</si>
  <si>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</si>
  <si>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</si>
  <si>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</si>
  <si>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</si>
  <si>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</si>
  <si>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</si>
  <si>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</si>
  <si>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</si>
  <si>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</si>
  <si>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</si>
  <si>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</si>
  <si>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</si>
  <si>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</si>
  <si>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</si>
  <si>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</si>
  <si>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</si>
  <si>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</si>
  <si>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</si>
  <si>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</si>
  <si>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</si>
  <si>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</si>
  <si>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</si>
  <si>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</si>
  <si>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</si>
  <si>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</si>
  <si>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</si>
  <si>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</si>
  <si>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</si>
  <si>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</si>
  <si>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</si>
  <si>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</si>
  <si>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</si>
  <si>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</si>
  <si>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</si>
  <si>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</si>
  <si>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</si>
  <si>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</si>
  <si>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</si>
  <si>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</si>
  <si>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</si>
  <si>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</si>
  <si>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</si>
  <si>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</si>
  <si>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</si>
  <si>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</si>
  <si>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</si>
  <si>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</si>
  <si>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</si>
  <si>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</si>
  <si>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</si>
  <si>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</si>
  <si>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</si>
  <si>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</si>
  <si>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</si>
  <si>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</si>
  <si>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</si>
  <si>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</si>
  <si>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</si>
  <si>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</si>
  <si>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</si>
  <si>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</si>
  <si>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</si>
  <si>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</si>
  <si>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</si>
  <si>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</si>
  <si>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</si>
  <si>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</si>
  <si>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</si>
  <si>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</si>
  <si>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</si>
  <si>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</si>
  <si>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</si>
  <si>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</si>
  <si>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</si>
  <si>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</si>
  <si>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</si>
  <si>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</si>
  <si>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</si>
  <si>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</si>
  <si>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</si>
  <si>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</si>
  <si>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</si>
  <si>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</si>
  <si>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</si>
  <si>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</si>
  <si>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</si>
  <si>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</si>
  <si>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</si>
  <si>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</si>
  <si>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</si>
  <si>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</si>
  <si>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</si>
  <si>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</si>
  <si>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</si>
  <si>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</si>
  <si>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</si>
  <si>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</si>
  <si>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</si>
  <si>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</si>
  <si>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</si>
  <si>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</si>
  <si>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</si>
  <si>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</si>
  <si>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</si>
  <si>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</si>
  <si>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</si>
  <si>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</si>
  <si>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</si>
  <si>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</si>
  <si>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</si>
  <si>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</si>
  <si>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</si>
  <si>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</si>
  <si>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</si>
  <si>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</si>
  <si>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</si>
  <si>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</si>
  <si>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</si>
  <si>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</si>
  <si>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</si>
  <si>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</si>
  <si>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</si>
  <si>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</si>
  <si>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</si>
  <si>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</si>
  <si>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</si>
  <si>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</si>
  <si>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</si>
  <si>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</si>
  <si>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</si>
  <si>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</si>
  <si>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</si>
  <si>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</si>
  <si>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</si>
  <si>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</si>
  <si>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</si>
  <si>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</si>
  <si>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</si>
  <si>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</si>
  <si>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</si>
  <si>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</si>
  <si>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</si>
  <si>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</si>
  <si>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</si>
  <si>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</si>
  <si>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</si>
  <si>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</si>
  <si>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</si>
  <si>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</si>
  <si>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</si>
  <si>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</si>
  <si>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</si>
  <si>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</si>
  <si>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</si>
  <si>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</si>
  <si>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</si>
  <si>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</si>
  <si>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</si>
  <si>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</si>
  <si>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</si>
  <si>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</si>
  <si>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</si>
  <si>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</si>
  <si>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</si>
  <si>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</si>
  <si>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</si>
  <si>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</si>
  <si>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</si>
  <si>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</si>
  <si>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</si>
  <si>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</si>
  <si>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</si>
  <si>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</si>
  <si>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</si>
  <si>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</si>
  <si>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</si>
  <si>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</si>
  <si>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</si>
  <si>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</si>
  <si>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</si>
  <si>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</si>
  <si>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</si>
  <si>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</si>
  <si>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</si>
  <si>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</si>
  <si>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</si>
  <si>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</si>
  <si>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</si>
  <si>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</si>
  <si>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</si>
  <si>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</si>
  <si>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</si>
  <si>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</si>
  <si>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</si>
  <si>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</si>
  <si>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</si>
  <si>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</si>
  <si>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</si>
  <si>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</si>
  <si>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</si>
  <si>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</si>
  <si>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</si>
  <si>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</si>
  <si>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</si>
  <si>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</si>
  <si>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</si>
  <si>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</si>
  <si>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</si>
  <si>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</si>
  <si>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</si>
  <si>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</si>
  <si>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</si>
  <si>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</si>
  <si>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</si>
  <si>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</si>
  <si>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</si>
  <si>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</si>
  <si>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</si>
  <si>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</si>
  <si>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</si>
  <si>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</si>
  <si>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</si>
  <si>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</si>
  <si>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</si>
  <si>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</si>
  <si>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</si>
  <si>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</si>
  <si>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</si>
  <si>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</si>
  <si>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</si>
  <si>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</si>
  <si>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</si>
  <si>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</si>
  <si>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</si>
  <si>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</si>
  <si>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</si>
  <si>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</si>
  <si>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</si>
  <si>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</si>
  <si>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</si>
  <si>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</si>
  <si>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</si>
  <si>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</si>
  <si>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</si>
  <si>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</si>
  <si>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</si>
  <si>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</si>
  <si>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</si>
  <si>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</si>
  <si>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</si>
  <si>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</si>
  <si>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</si>
  <si>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</si>
  <si>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</si>
  <si>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</si>
  <si>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</si>
  <si>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</si>
  <si>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</si>
  <si>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</si>
  <si>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</si>
  <si>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</si>
  <si>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</si>
  <si>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</si>
  <si>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</si>
  <si>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</si>
  <si>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</si>
  <si>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</si>
  <si>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</si>
  <si>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</si>
  <si>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</si>
  <si>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</si>
  <si>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</si>
  <si>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</si>
  <si>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</si>
  <si>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</si>
  <si>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</si>
  <si>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</si>
  <si>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</si>
  <si>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</si>
  <si>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</si>
  <si>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</si>
  <si>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</si>
  <si>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</si>
  <si>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</si>
  <si>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</si>
  <si>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</si>
  <si>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</si>
  <si>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</si>
  <si>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</si>
  <si>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</si>
  <si>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</si>
  <si>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</si>
  <si>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</si>
  <si>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</si>
  <si>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</si>
  <si>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</si>
  <si>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</si>
  <si>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</si>
  <si>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</si>
  <si>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</si>
  <si>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</si>
  <si>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</si>
  <si>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</si>
  <si>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</si>
  <si>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</si>
  <si>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</si>
  <si>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</si>
  <si>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</si>
  <si>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</si>
  <si>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</si>
  <si>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</si>
  <si>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</si>
  <si>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</si>
  <si>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</si>
  <si>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</si>
  <si>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</si>
  <si>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</si>
  <si>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</si>
  <si>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</si>
  <si>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</si>
  <si>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</si>
  <si>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</si>
  <si>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</si>
  <si>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</si>
  <si>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</si>
  <si>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</si>
  <si>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</si>
  <si>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</si>
  <si>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</si>
  <si>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</si>
  <si>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</si>
  <si>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</si>
  <si>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</si>
  <si>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</si>
  <si>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</si>
  <si>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</si>
  <si>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</si>
  <si>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</si>
  <si>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</si>
  <si>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</si>
  <si>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</si>
  <si>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</si>
  <si>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</si>
  <si>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</si>
  <si>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</si>
  <si>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</si>
  <si>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</si>
  <si>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</si>
  <si>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</si>
  <si>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</si>
  <si>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</si>
  <si>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</si>
  <si>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</si>
  <si>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</si>
  <si>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</si>
  <si>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</si>
  <si>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</si>
  <si>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</si>
  <si>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</si>
  <si>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</si>
  <si>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</si>
  <si>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</si>
  <si>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</si>
  <si>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</si>
  <si>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</si>
  <si>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</si>
  <si>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</si>
  <si>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</si>
  <si>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</si>
  <si>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</si>
  <si>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</si>
  <si>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</si>
  <si>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</si>
  <si>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</si>
  <si>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</si>
  <si>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</si>
  <si>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</si>
  <si>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</si>
  <si>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</si>
  <si>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</si>
  <si>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</si>
  <si>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</si>
  <si>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</si>
  <si>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</si>
  <si>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</si>
  <si>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</si>
  <si>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</si>
  <si>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</si>
  <si>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</si>
  <si>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</si>
  <si>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</si>
  <si>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</si>
  <si>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</si>
  <si>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</si>
  <si>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</si>
  <si>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</si>
  <si>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</si>
  <si>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</si>
  <si>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</si>
  <si>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</si>
  <si>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</si>
  <si>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</si>
  <si>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</si>
  <si>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</si>
  <si>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</si>
  <si>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</si>
  <si>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</si>
  <si>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</si>
  <si>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</si>
  <si>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</si>
  <si>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</si>
  <si>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</si>
  <si>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</si>
  <si>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</si>
  <si>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</si>
  <si>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</si>
  <si>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</si>
  <si>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</si>
  <si>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</si>
  <si>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</si>
  <si>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</si>
  <si>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</si>
  <si>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</si>
  <si>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</si>
  <si>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</si>
  <si>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</si>
  <si>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</si>
  <si>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</si>
  <si>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</si>
  <si>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</si>
  <si>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</si>
  <si>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</si>
  <si>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</si>
  <si>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</si>
  <si>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</si>
  <si>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</si>
  <si>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</si>
  <si>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</si>
  <si>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</si>
  <si>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</si>
  <si>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</si>
  <si>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</si>
  <si>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</si>
  <si>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</si>
  <si>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</si>
  <si>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</si>
  <si>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</si>
  <si>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</si>
  <si>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</si>
  <si>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</si>
  <si>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</si>
  <si>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</si>
  <si>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</si>
  <si>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</si>
  <si>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</si>
  <si>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</si>
  <si>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</si>
  <si>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</si>
  <si>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</si>
  <si>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</si>
  <si>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</si>
  <si>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</si>
  <si>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</si>
  <si>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</si>
  <si>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</si>
  <si>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</si>
  <si>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</si>
  <si>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</si>
  <si>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</si>
  <si>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</si>
  <si>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</si>
  <si>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</si>
  <si>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</si>
  <si>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</si>
  <si>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</si>
  <si>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</si>
  <si>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</si>
  <si>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</si>
  <si>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</si>
  <si>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</si>
  <si>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</si>
  <si>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</si>
  <si>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</si>
  <si>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</si>
  <si>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</si>
  <si>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</si>
  <si>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</si>
  <si>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</si>
  <si>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</si>
  <si>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</si>
  <si>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</si>
  <si>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</si>
  <si>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</si>
  <si>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</si>
  <si>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</si>
  <si>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</si>
  <si>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</si>
  <si>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</si>
  <si>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</si>
  <si>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</si>
  <si>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</si>
  <si>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</si>
  <si>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</si>
  <si>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</si>
  <si>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</si>
  <si>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</si>
  <si>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</si>
  <si>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</si>
  <si>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</si>
  <si>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</si>
  <si>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</si>
  <si>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</si>
  <si>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</si>
  <si>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</si>
  <si>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</si>
  <si>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</si>
  <si>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</si>
  <si>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</si>
  <si>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</si>
  <si>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</si>
  <si>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</si>
  <si>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</si>
  <si>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</si>
  <si>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</si>
  <si>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</si>
  <si>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</si>
  <si>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</si>
  <si>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</si>
  <si>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</si>
  <si>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</si>
  <si>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</si>
  <si>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</si>
  <si>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</si>
  <si>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</si>
  <si>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</si>
  <si>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</si>
  <si>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</si>
  <si>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</si>
  <si>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</si>
  <si>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</si>
  <si>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</si>
  <si>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</si>
  <si>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</si>
  <si>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</si>
  <si>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</si>
  <si>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</si>
  <si>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</si>
  <si>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</si>
  <si>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</si>
  <si>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</si>
  <si>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</si>
  <si>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</si>
  <si>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</si>
  <si>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</si>
  <si>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</si>
  <si>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</si>
  <si>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</si>
  <si>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</si>
  <si>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</si>
  <si>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</si>
  <si>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</si>
  <si>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</si>
  <si>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</si>
  <si>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</si>
  <si>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</si>
  <si>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</si>
  <si>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</si>
  <si>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</si>
  <si>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</si>
  <si>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</si>
  <si>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</si>
  <si>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</si>
  <si>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</si>
  <si>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</si>
  <si>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</si>
  <si>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</si>
  <si>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</si>
  <si>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</si>
  <si>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</si>
  <si>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</si>
  <si>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</si>
  <si>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</si>
  <si>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</si>
  <si>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</si>
  <si>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</si>
  <si>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</si>
  <si>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</si>
  <si>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</si>
  <si>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</si>
  <si>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</si>
  <si>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</si>
  <si>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</si>
  <si>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</si>
  <si>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</si>
  <si>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</si>
  <si>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</si>
  <si>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</si>
  <si>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</si>
  <si>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</si>
  <si>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</si>
  <si>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</si>
  <si>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</si>
  <si>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</si>
  <si>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</si>
  <si>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</si>
  <si>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</si>
  <si>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</si>
  <si>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</si>
  <si>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</si>
  <si>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</si>
  <si>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</si>
  <si>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</si>
  <si>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</si>
  <si>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</si>
  <si>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</si>
  <si>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</si>
  <si>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</si>
  <si>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</si>
  <si>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</si>
  <si>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</si>
  <si>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</si>
  <si>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</si>
  <si>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</si>
  <si>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</si>
  <si>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</si>
  <si>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</si>
  <si>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</si>
  <si>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</si>
  <si>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</si>
  <si>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</si>
  <si>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</si>
  <si>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</si>
  <si>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</si>
  <si>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</si>
  <si>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</si>
  <si>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</si>
  <si>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</si>
  <si>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</si>
  <si>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</si>
  <si>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</si>
  <si>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</si>
  <si>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</si>
  <si>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</si>
  <si>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</si>
  <si>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</si>
  <si>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</si>
  <si>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</si>
  <si>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</si>
  <si>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</si>
  <si>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</si>
  <si>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</si>
  <si>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</si>
  <si>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</si>
  <si>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</si>
  <si>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</si>
  <si>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</si>
  <si>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</si>
  <si>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</si>
  <si>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</si>
  <si>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</si>
  <si>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</si>
  <si>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</si>
  <si>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</si>
  <si>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</si>
  <si>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</si>
  <si>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</si>
  <si>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</si>
  <si>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</si>
  <si>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</si>
  <si>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</si>
  <si>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</si>
  <si>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</si>
  <si>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</si>
  <si>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</si>
  <si>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</si>
  <si>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</si>
  <si>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</si>
  <si>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</si>
  <si>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</si>
  <si>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</si>
  <si>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</si>
  <si>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</si>
  <si>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</si>
  <si>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</si>
  <si>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</si>
  <si>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</si>
  <si>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</si>
  <si>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</si>
  <si>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</si>
  <si>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</si>
  <si>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</si>
  <si>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</si>
  <si>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</si>
  <si>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</si>
  <si>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</si>
  <si>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</si>
  <si>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</si>
  <si>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</si>
  <si>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</si>
  <si>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</si>
  <si>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</si>
  <si>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</si>
  <si>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</si>
  <si>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</si>
  <si>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</si>
  <si>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</si>
  <si>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</si>
  <si>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</si>
  <si>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</si>
  <si>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</si>
  <si>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</si>
  <si>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</si>
  <si>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</si>
  <si>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</si>
  <si>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</si>
  <si>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</si>
  <si>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</si>
  <si>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</si>
  <si>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</si>
  <si>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</si>
  <si>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</si>
  <si>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</si>
  <si>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</si>
  <si>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</si>
  <si>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</si>
  <si>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</si>
  <si>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</si>
  <si>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</si>
  <si>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</si>
  <si>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</si>
  <si>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</si>
  <si>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</si>
  <si>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</si>
  <si>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</si>
  <si>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</si>
  <si>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</si>
  <si>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</si>
  <si>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</si>
  <si>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</si>
  <si>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</si>
  <si>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</si>
  <si>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</si>
  <si>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</si>
  <si>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</si>
  <si>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</si>
  <si>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</si>
  <si>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</si>
  <si>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</si>
  <si>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</si>
  <si>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</si>
  <si>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</si>
  <si>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</si>
  <si>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</si>
  <si>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</si>
  <si>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</si>
  <si>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</si>
  <si>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</si>
  <si>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</si>
  <si>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</si>
  <si>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</si>
  <si>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</si>
  <si>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</si>
  <si>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</si>
  <si>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</si>
  <si>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</si>
  <si>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</si>
  <si>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</si>
  <si>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</si>
  <si>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</si>
  <si>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</si>
  <si>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</si>
  <si>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</si>
  <si>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</si>
  <si>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</si>
  <si>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</si>
  <si>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</si>
  <si>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</si>
  <si>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</si>
  <si>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</si>
  <si>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</si>
  <si>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</si>
  <si>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</si>
  <si>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</si>
  <si>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</si>
  <si>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</si>
  <si>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</si>
  <si>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</si>
  <si>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</si>
  <si>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</si>
  <si>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</si>
  <si>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</si>
  <si>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</si>
  <si>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</si>
  <si>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</si>
  <si>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</si>
  <si>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</si>
  <si>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</si>
  <si>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</si>
  <si>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</si>
  <si>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</si>
  <si>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</si>
  <si>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</si>
  <si>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</si>
  <si>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</si>
  <si>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</si>
  <si>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</si>
  <si>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</si>
  <si>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</si>
  <si>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</si>
  <si>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</si>
  <si>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</si>
  <si>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</si>
  <si>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</si>
  <si>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</si>
  <si>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</si>
  <si>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</si>
  <si>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</si>
  <si>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</si>
  <si>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</si>
  <si>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</si>
  <si>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</si>
  <si>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</si>
  <si>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</si>
  <si>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</si>
  <si>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</si>
  <si>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</si>
  <si>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</si>
  <si>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</si>
  <si>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</si>
  <si>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</si>
  <si>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</si>
  <si>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</si>
  <si>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</si>
  <si>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</si>
  <si>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</si>
  <si>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</si>
  <si>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</si>
  <si>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</si>
  <si>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</si>
  <si>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</si>
  <si>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</si>
  <si>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</si>
  <si>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</si>
  <si>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</si>
  <si>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</si>
  <si>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</si>
  <si>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</si>
  <si>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</si>
  <si>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</si>
  <si>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</si>
  <si>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</si>
  <si>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</si>
  <si>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</si>
  <si>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</si>
  <si>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</si>
  <si>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</si>
  <si>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</si>
  <si>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</si>
  <si>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</si>
  <si>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</si>
  <si>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</si>
  <si>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</si>
  <si>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</si>
  <si>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</si>
  <si>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</si>
  <si>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</si>
  <si>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</si>
  <si>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</si>
  <si>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</si>
  <si>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</si>
  <si>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</si>
  <si>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</si>
  <si>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</si>
  <si>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</si>
  <si>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</si>
  <si>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</si>
  <si>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</si>
  <si>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</si>
  <si>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</si>
  <si>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</si>
  <si>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</si>
  <si>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</si>
  <si>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</si>
  <si>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</si>
  <si>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</si>
  <si>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</si>
  <si>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</si>
  <si>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</si>
  <si>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</si>
  <si>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</si>
  <si>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</si>
  <si>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</si>
  <si>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</si>
  <si>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</si>
  <si>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</si>
  <si>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</si>
  <si>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</si>
  <si>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</si>
  <si>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</si>
  <si>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</si>
  <si>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</si>
  <si>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</si>
  <si>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</si>
  <si>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</si>
  <si>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</si>
  <si>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</si>
  <si>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</si>
  <si>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</si>
  <si>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</si>
  <si>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</si>
  <si>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</si>
  <si>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</si>
  <si>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</si>
  <si>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</si>
  <si>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</si>
  <si>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</si>
  <si>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</si>
  <si>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</si>
  <si>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</si>
  <si>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</si>
  <si>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</si>
  <si>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</si>
  <si>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</si>
  <si>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</si>
  <si>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</si>
  <si>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</si>
  <si>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</si>
  <si>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</si>
  <si>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</si>
  <si>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</si>
  <si>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</si>
  <si>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</si>
  <si>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</si>
  <si>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</si>
  <si>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</si>
  <si>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</si>
  <si>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</si>
  <si>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</si>
  <si>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</si>
  <si>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</si>
  <si>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</si>
  <si>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</si>
  <si>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</si>
  <si>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</si>
  <si>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</si>
  <si>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</si>
  <si>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</si>
  <si>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</si>
  <si>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</si>
  <si>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</si>
  <si>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</si>
  <si>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</si>
  <si>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</si>
  <si>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</si>
  <si>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</si>
  <si>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</si>
  <si>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</si>
  <si>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</si>
  <si>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</si>
  <si>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</si>
  <si>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</si>
  <si>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</si>
  <si>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</si>
  <si>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</si>
  <si>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</si>
  <si>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</si>
  <si>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</si>
  <si>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</si>
  <si>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</si>
  <si>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</si>
  <si>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</si>
  <si>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</si>
  <si>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</si>
  <si>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</si>
  <si>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</si>
  <si>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</si>
  <si>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</si>
  <si>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</si>
  <si>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</si>
  <si>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</si>
  <si>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</si>
  <si>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</si>
  <si>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</si>
  <si>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</si>
  <si>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</si>
  <si>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</si>
  <si>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</si>
  <si>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</si>
  <si>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</si>
  <si>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</si>
  <si>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</si>
  <si>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</si>
  <si>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</si>
  <si>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</si>
  <si>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</si>
  <si>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</si>
  <si>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</si>
  <si>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</si>
  <si>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</si>
  <si>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</si>
  <si>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</si>
  <si>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</si>
  <si>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</si>
  <si>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</si>
  <si>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</si>
  <si>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</si>
  <si>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</si>
  <si>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</si>
  <si>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</si>
  <si>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</si>
  <si>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</si>
  <si>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</si>
  <si>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</si>
  <si>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</si>
  <si>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</si>
  <si>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</si>
  <si>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</si>
  <si>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</si>
  <si>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</si>
  <si>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</si>
  <si>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</si>
  <si>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</si>
  <si>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</si>
  <si>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</si>
  <si>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</si>
  <si>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</si>
  <si>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</si>
  <si>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</si>
  <si>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</si>
  <si>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</si>
  <si>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</si>
  <si>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</si>
  <si>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</si>
  <si>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</si>
  <si>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</si>
  <si>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</si>
  <si>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</si>
  <si>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</si>
  <si>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</si>
  <si>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</si>
  <si>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</si>
  <si>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</si>
  <si>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</si>
  <si>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</si>
  <si>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</si>
  <si>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</si>
  <si>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</si>
  <si>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</si>
  <si>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</si>
  <si>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</si>
  <si>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</si>
  <si>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</si>
  <si>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</si>
  <si>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</si>
  <si>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</si>
  <si>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</si>
  <si>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</si>
  <si>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</si>
  <si>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</si>
  <si>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</si>
  <si>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</si>
  <si>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</si>
  <si>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</si>
  <si>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</si>
  <si>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</si>
  <si>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</si>
  <si>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</si>
  <si>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</si>
  <si>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</si>
  <si>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</si>
  <si>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</si>
  <si>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</si>
  <si>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</si>
  <si>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</si>
  <si>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</si>
  <si>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</si>
  <si>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</si>
  <si>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</si>
  <si>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</si>
  <si>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</si>
  <si>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</si>
  <si>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</si>
  <si>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</si>
  <si>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</si>
  <si>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</si>
  <si>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</si>
  <si>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</si>
  <si>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</si>
  <si>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</si>
  <si>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</si>
  <si>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</si>
  <si>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</si>
  <si>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</si>
  <si>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</si>
  <si>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</si>
  <si>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</si>
  <si>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</si>
  <si>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</si>
  <si>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</si>
  <si>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</si>
  <si>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</si>
  <si>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</si>
  <si>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</si>
  <si>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</si>
  <si>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</si>
  <si>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</si>
  <si>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</si>
  <si>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</si>
  <si>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</si>
  <si>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</si>
  <si>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</si>
  <si>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</si>
  <si>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</si>
  <si>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</si>
  <si>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</si>
  <si>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</si>
  <si>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</si>
  <si>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</si>
  <si>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</si>
  <si>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</si>
  <si>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</si>
  <si>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</si>
  <si>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</si>
  <si>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</si>
  <si>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</si>
  <si>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</si>
  <si>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</si>
  <si>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</si>
  <si>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</si>
  <si>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</si>
  <si>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</si>
  <si>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</si>
  <si>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</si>
  <si>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</si>
  <si>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</si>
  <si>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</si>
  <si>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</si>
  <si>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</si>
  <si>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</si>
  <si>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</si>
  <si>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</si>
  <si>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</si>
  <si>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</si>
  <si>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</si>
  <si>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</si>
  <si>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</si>
  <si>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</si>
  <si>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</si>
  <si>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</si>
  <si>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</si>
  <si>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</si>
  <si>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</si>
  <si>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</si>
  <si>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</si>
  <si>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</si>
  <si>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</si>
  <si>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</si>
  <si>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</si>
  <si>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</si>
  <si>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</si>
  <si>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</si>
  <si>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</si>
  <si>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</si>
  <si>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</si>
  <si>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</si>
  <si>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</si>
  <si>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</si>
  <si>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</si>
  <si>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</si>
  <si>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</si>
  <si>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</si>
  <si>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</si>
  <si>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</si>
  <si>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</si>
  <si>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</si>
  <si>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</si>
  <si>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</si>
  <si>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</si>
  <si>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</si>
  <si>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</si>
  <si>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</si>
  <si>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</si>
  <si>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</si>
  <si>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</si>
  <si>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</si>
  <si>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</si>
  <si>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</si>
  <si>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</si>
  <si>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</si>
  <si>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</si>
  <si>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</si>
  <si>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</si>
  <si>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</si>
  <si>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</si>
  <si>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</si>
  <si>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</si>
  <si>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</si>
  <si>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</si>
  <si>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</si>
  <si>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</si>
  <si>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</si>
  <si>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</si>
  <si>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</si>
  <si>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</si>
  <si>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</si>
  <si>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</si>
  <si>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</si>
  <si>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</si>
  <si>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</si>
  <si>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</si>
  <si>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</si>
  <si>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</si>
  <si>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</si>
  <si>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</si>
  <si>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</si>
  <si>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</si>
  <si>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</si>
  <si>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</si>
  <si>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</si>
  <si>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</si>
  <si>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</si>
  <si>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</si>
  <si>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</si>
  <si>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</si>
  <si>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</si>
  <si>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</si>
  <si>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</si>
  <si>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</si>
  <si>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</si>
  <si>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</si>
  <si>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</si>
  <si>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</si>
  <si>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</si>
  <si>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</si>
  <si>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</si>
  <si>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</si>
  <si>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</si>
  <si>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</si>
  <si>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</si>
  <si>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</si>
  <si>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</si>
  <si>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</si>
  <si>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</si>
  <si>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</si>
  <si>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</si>
  <si>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</si>
  <si>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</si>
  <si>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</si>
  <si>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</si>
  <si>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</si>
  <si>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</si>
  <si>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</si>
  <si>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</si>
  <si>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</si>
  <si>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</si>
  <si>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</si>
  <si>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</si>
  <si>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</si>
  <si>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</si>
  <si>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</si>
  <si>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</si>
  <si>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</si>
  <si>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</si>
  <si>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</si>
  <si>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</si>
  <si>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</si>
  <si>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</si>
  <si>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</si>
  <si>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</si>
  <si>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</si>
  <si>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</si>
  <si>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</si>
  <si>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</si>
  <si>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</si>
  <si>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</si>
  <si>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</si>
  <si>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</si>
  <si>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</si>
  <si>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</si>
  <si>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</si>
  <si>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</si>
  <si>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</si>
  <si>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</si>
  <si>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</si>
  <si>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</si>
  <si>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</si>
  <si>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</si>
  <si>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</si>
  <si>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</si>
  <si>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</si>
  <si>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</si>
  <si>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</si>
  <si>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</si>
  <si>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</si>
  <si>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</si>
  <si>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</si>
  <si>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</si>
  <si>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</si>
  <si>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</si>
  <si>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</si>
  <si>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</si>
  <si>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</si>
  <si>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</si>
  <si>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</si>
  <si>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</si>
  <si>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</si>
  <si>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</si>
  <si>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</si>
  <si>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</si>
  <si>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</si>
  <si>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</si>
  <si>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</si>
  <si>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</si>
  <si>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</si>
  <si>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</si>
  <si>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</si>
  <si>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</si>
  <si>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</si>
  <si>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</si>
  <si>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</si>
  <si>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</si>
  <si>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</si>
  <si>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</si>
  <si>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</si>
  <si>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</si>
  <si>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</si>
  <si>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</si>
  <si>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</si>
  <si>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</si>
  <si>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</si>
  <si>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</si>
  <si>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</si>
  <si>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</si>
  <si>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</si>
  <si>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</si>
  <si>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</si>
  <si>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</si>
  <si>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</si>
  <si>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</si>
  <si>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</si>
  <si>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</si>
  <si>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</si>
  <si>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</si>
  <si>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</si>
  <si>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</si>
  <si>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</si>
  <si>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</si>
  <si>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</si>
  <si>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</si>
  <si>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</si>
  <si>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</si>
  <si>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</si>
  <si>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</si>
  <si>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</si>
  <si>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</si>
  <si>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</si>
  <si>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</si>
  <si>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</si>
  <si>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</si>
  <si>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</si>
  <si>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</si>
  <si>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</si>
  <si>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</si>
  <si>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</si>
  <si>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</si>
  <si>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</si>
  <si>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</si>
  <si>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</si>
  <si>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</si>
  <si>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</si>
  <si>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</si>
  <si>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</si>
  <si>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</si>
  <si>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</si>
  <si>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</si>
  <si>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</si>
  <si>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</si>
  <si>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</si>
  <si>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</si>
  <si>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</si>
  <si>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</si>
  <si>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</si>
  <si>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</si>
  <si>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</si>
  <si>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</si>
  <si>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</si>
  <si>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</si>
  <si>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</si>
  <si>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</si>
  <si>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</si>
  <si>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</si>
  <si>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</si>
  <si>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</si>
  <si>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</si>
  <si>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</si>
  <si>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</si>
  <si>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</si>
  <si>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</si>
  <si>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</si>
  <si>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</si>
  <si>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</si>
  <si>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</si>
  <si>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</si>
  <si>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</si>
  <si>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</si>
  <si>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</si>
  <si>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</si>
  <si>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</si>
  <si>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</si>
  <si>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</si>
  <si>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</si>
  <si>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</si>
  <si>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</si>
  <si>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</si>
  <si>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</si>
  <si>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</si>
  <si>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</si>
  <si>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</si>
  <si>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</si>
  <si>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</si>
  <si>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</si>
  <si>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</si>
  <si>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</si>
  <si>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</si>
  <si>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</si>
  <si>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</si>
  <si>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</si>
  <si>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</si>
  <si>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</si>
  <si>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</si>
  <si>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</si>
  <si>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</si>
  <si>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</si>
  <si>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</si>
  <si>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</si>
  <si>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</si>
  <si>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</si>
  <si>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</si>
  <si>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</si>
  <si>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</si>
  <si>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</si>
  <si>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</si>
  <si>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</si>
  <si>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</si>
  <si>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</si>
  <si>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</si>
  <si>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</si>
  <si>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</si>
  <si>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</si>
  <si>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</si>
  <si>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</si>
  <si>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</si>
  <si>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</si>
  <si>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</si>
  <si>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</si>
  <si>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</si>
  <si>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</si>
  <si>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</si>
  <si>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</si>
  <si>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</si>
  <si>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</si>
  <si>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</si>
  <si>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</si>
  <si>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</si>
  <si>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</si>
  <si>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</si>
  <si>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</si>
  <si>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</si>
  <si>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</si>
  <si>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</si>
  <si>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</si>
  <si>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</si>
  <si>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</si>
  <si>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</si>
  <si>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</si>
  <si>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</si>
  <si>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</si>
  <si>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</si>
  <si>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</si>
  <si>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</si>
  <si>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</si>
  <si>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</si>
  <si>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</si>
  <si>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</si>
  <si>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</si>
  <si>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</si>
  <si>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</si>
  <si>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</si>
  <si>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</si>
  <si>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</si>
  <si>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</si>
  <si>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</si>
  <si>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</si>
  <si>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</si>
  <si>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</si>
  <si>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</si>
  <si>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</si>
  <si>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</si>
  <si>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</si>
  <si>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</si>
  <si>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</si>
  <si>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</si>
  <si>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</si>
  <si>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</si>
  <si>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</si>
  <si>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</si>
  <si>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</si>
  <si>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</si>
  <si>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</si>
  <si>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</si>
  <si>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</si>
  <si>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</si>
  <si>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</si>
  <si>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</si>
  <si>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</si>
  <si>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</si>
  <si>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</si>
  <si>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</si>
  <si>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</si>
  <si>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</si>
  <si>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</si>
  <si>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</si>
  <si>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</si>
  <si>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</si>
  <si>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</si>
  <si>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</si>
  <si>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</si>
  <si>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</si>
  <si>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</si>
  <si>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</si>
  <si>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</si>
  <si>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</si>
  <si>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</si>
  <si>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</si>
  <si>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</si>
  <si>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</si>
  <si>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</si>
  <si>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</si>
  <si>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</si>
  <si>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</si>
  <si>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</si>
  <si>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</si>
  <si>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</si>
  <si>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</si>
  <si>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</si>
  <si>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</si>
  <si>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</si>
  <si>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</si>
  <si>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</si>
  <si>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</si>
  <si>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</si>
  <si>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</si>
  <si>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</si>
  <si>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</si>
  <si>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</si>
  <si>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</si>
  <si>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</si>
  <si>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</si>
  <si>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</si>
  <si>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</si>
  <si>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</si>
  <si>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</si>
  <si>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</si>
  <si>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</si>
  <si>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</si>
  <si>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</si>
  <si>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</si>
  <si>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</si>
  <si>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</si>
  <si>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</si>
  <si>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</si>
  <si>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</si>
  <si>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</si>
  <si>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</si>
  <si>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</si>
  <si>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</si>
  <si>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</si>
  <si>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</si>
  <si>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</si>
  <si>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</si>
  <si>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</si>
  <si>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</si>
  <si>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</si>
  <si>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</si>
  <si>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</si>
  <si>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</si>
  <si>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</si>
  <si>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</si>
  <si>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</si>
  <si>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</si>
  <si>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</si>
  <si>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</si>
  <si>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</si>
  <si>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</si>
  <si>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</si>
  <si>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</si>
  <si>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</si>
  <si>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</si>
  <si>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</si>
  <si>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</si>
  <si>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</si>
  <si>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</si>
  <si>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</si>
  <si>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</si>
  <si>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</si>
  <si>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</si>
  <si>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</si>
  <si>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</si>
  <si>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</si>
  <si>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</si>
  <si>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</si>
  <si>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</si>
  <si>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</si>
  <si>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</si>
  <si>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</si>
  <si>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</si>
  <si>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</si>
  <si>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</si>
  <si>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</si>
  <si>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</si>
  <si>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</si>
  <si>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</si>
  <si>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</si>
  <si>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</si>
  <si>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</si>
  <si>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</si>
  <si>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</si>
  <si>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</si>
  <si>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</si>
  <si>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</si>
  <si>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</si>
  <si>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</si>
  <si>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</si>
  <si>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</si>
  <si>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</si>
  <si>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</si>
  <si>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</si>
  <si>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</si>
  <si>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</si>
  <si>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</si>
  <si>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</si>
  <si>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</si>
  <si>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</si>
  <si>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</si>
  <si>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</si>
  <si>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</si>
  <si>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</si>
  <si>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</si>
  <si>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</si>
  <si>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</si>
  <si>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</si>
  <si>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</si>
  <si>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</si>
  <si>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</si>
  <si>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</si>
  <si>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</si>
  <si>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</si>
  <si>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</si>
  <si>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</si>
  <si>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</si>
  <si>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</si>
  <si>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</si>
  <si>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</si>
  <si>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</si>
  <si>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</si>
  <si>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</si>
  <si>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</si>
  <si>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</si>
  <si>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</si>
  <si>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</si>
  <si>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</si>
  <si>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</si>
  <si>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</si>
  <si>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</si>
  <si>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</si>
  <si>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</si>
  <si>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</si>
  <si>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</si>
  <si>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</si>
  <si>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</si>
  <si>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</si>
  <si>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</si>
  <si>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</si>
  <si>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</si>
  <si>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</si>
  <si>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</si>
  <si>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</si>
  <si>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</si>
  <si>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</si>
  <si>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</si>
  <si>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</si>
  <si>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</si>
  <si>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</si>
  <si>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</si>
  <si>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</si>
  <si>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</si>
  <si>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</si>
  <si>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</si>
  <si>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</si>
  <si>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</si>
  <si>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</si>
  <si>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</si>
  <si>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</si>
  <si>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</si>
  <si>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</si>
  <si>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</si>
  <si>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</si>
  <si>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</si>
  <si>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</si>
  <si>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</si>
  <si>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</si>
  <si>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</si>
  <si>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</si>
  <si>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</si>
  <si>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</si>
  <si>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</si>
  <si>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</si>
  <si>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</si>
  <si>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</si>
  <si>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</si>
  <si>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</si>
  <si>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</si>
  <si>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</si>
  <si>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</si>
  <si>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</si>
  <si>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</si>
  <si>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</si>
  <si>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</si>
  <si>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</si>
  <si>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</si>
  <si>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</si>
  <si>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</si>
  <si>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</si>
  <si>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</si>
  <si>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</si>
  <si>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</si>
  <si>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</si>
  <si>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</si>
  <si>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</si>
  <si>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</si>
  <si>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</si>
  <si>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</si>
  <si>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</si>
  <si>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</si>
  <si>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</si>
  <si>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</si>
  <si>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</si>
  <si>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</si>
  <si>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</si>
  <si>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</si>
  <si>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</si>
  <si>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</si>
  <si>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</si>
  <si>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</si>
  <si>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</si>
  <si>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</si>
  <si>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</si>
  <si>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</si>
  <si>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</si>
  <si>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</si>
  <si>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</si>
  <si>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</si>
  <si>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</si>
  <si>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</si>
  <si>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</si>
  <si>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</si>
  <si>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</si>
  <si>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</si>
  <si>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</si>
  <si>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</si>
  <si>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</si>
  <si>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</si>
  <si>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</si>
  <si>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</si>
  <si>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</si>
  <si>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</si>
  <si>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</si>
  <si>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</si>
  <si>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</si>
  <si>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</si>
  <si>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</si>
  <si>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</si>
  <si>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</si>
  <si>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</si>
  <si>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</si>
  <si>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</si>
  <si>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</si>
  <si>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</si>
  <si>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</si>
  <si>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</si>
  <si>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</si>
  <si>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</si>
  <si>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</si>
  <si>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</si>
  <si>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</si>
  <si>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</si>
  <si>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</si>
  <si>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</si>
  <si>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</si>
  <si>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</si>
  <si>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</si>
  <si>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</si>
  <si>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</si>
  <si>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</si>
  <si>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</si>
  <si>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</si>
  <si>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</si>
  <si>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</si>
  <si>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</si>
  <si>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</si>
  <si>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</si>
  <si>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</si>
  <si>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</si>
  <si>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</si>
  <si>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</si>
  <si>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</si>
  <si>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</si>
  <si>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</si>
  <si>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</si>
  <si>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</si>
  <si>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</si>
  <si>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</si>
  <si>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</si>
  <si>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</si>
  <si>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</si>
  <si>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</si>
  <si>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</si>
  <si>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</si>
  <si>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</si>
  <si>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</si>
  <si>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</si>
  <si>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</si>
  <si>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</si>
  <si>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</si>
  <si>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</si>
  <si>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</si>
  <si>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</si>
  <si>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</si>
  <si>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</si>
  <si>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</si>
  <si>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</si>
  <si>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</si>
  <si>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</si>
  <si>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</si>
  <si>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</si>
  <si>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</si>
  <si>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</si>
  <si>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</si>
  <si>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</si>
  <si>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</si>
  <si>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</si>
  <si>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</si>
  <si>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</si>
  <si>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</si>
  <si>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</si>
  <si>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</si>
  <si>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</si>
  <si>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</si>
  <si>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</si>
  <si>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</si>
  <si>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</si>
  <si>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</si>
  <si>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</si>
  <si>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</si>
  <si>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</si>
  <si>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</si>
  <si>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</si>
  <si>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</si>
  <si>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</si>
  <si>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</si>
  <si>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</si>
  <si>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</si>
  <si>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</si>
  <si>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</si>
  <si>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</si>
  <si>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</si>
  <si>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</si>
  <si>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</si>
  <si>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</si>
  <si>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</si>
  <si>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</si>
  <si>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</si>
  <si>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</si>
  <si>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</si>
  <si>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</si>
  <si>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</si>
  <si>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</si>
  <si>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</si>
  <si>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</si>
  <si>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</si>
  <si>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</si>
  <si>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</si>
  <si>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</si>
  <si>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</si>
  <si>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</si>
  <si>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</si>
  <si>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</si>
  <si>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</si>
  <si>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</si>
  <si>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</si>
  <si>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</si>
  <si>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</si>
  <si>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</si>
  <si>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</si>
  <si>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</si>
  <si>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</si>
  <si>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</si>
  <si>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</si>
  <si>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</si>
  <si>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</si>
  <si>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</si>
  <si>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</si>
  <si>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</si>
  <si>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</si>
  <si>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</si>
  <si>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</si>
  <si>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</si>
  <si>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</si>
  <si>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</si>
  <si>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</si>
  <si>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</si>
  <si>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</si>
  <si>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</si>
  <si>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</si>
  <si>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</si>
  <si>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</si>
  <si>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</si>
  <si>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</si>
  <si>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</si>
  <si>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</si>
  <si>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</si>
  <si>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</si>
  <si>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</si>
  <si>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</si>
  <si>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</si>
  <si>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</si>
  <si>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</si>
  <si>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</si>
  <si>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</si>
  <si>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</si>
  <si>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</si>
  <si>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</si>
  <si>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</si>
  <si>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</si>
  <si>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</si>
  <si>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</si>
  <si>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</si>
  <si>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</si>
  <si>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</si>
  <si>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</si>
  <si>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</si>
  <si>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</si>
  <si>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</si>
  <si>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</si>
  <si>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</si>
  <si>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</si>
  <si>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</si>
  <si>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</si>
  <si>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</si>
  <si>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</si>
  <si>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</si>
  <si>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</si>
  <si>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</si>
  <si>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</si>
  <si>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</si>
  <si>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</si>
  <si>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</si>
  <si>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</si>
  <si>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</si>
  <si>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</si>
  <si>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</si>
  <si>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</si>
  <si>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</si>
  <si>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</si>
  <si>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</si>
  <si>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</si>
  <si>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</si>
  <si>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</si>
  <si>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</si>
  <si>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</si>
  <si>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</si>
  <si>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</si>
  <si>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</si>
  <si>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</si>
  <si>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</si>
  <si>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</si>
  <si>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</si>
  <si>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</si>
  <si>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</si>
  <si>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</si>
  <si>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</si>
  <si>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</si>
  <si>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</si>
  <si>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</si>
  <si>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</si>
  <si>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</si>
  <si>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</si>
  <si>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</si>
  <si>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</si>
  <si>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</si>
  <si>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</si>
  <si>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</si>
  <si>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</si>
  <si>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</si>
  <si>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</si>
  <si>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</si>
  <si>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</si>
  <si>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</si>
  <si>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</si>
  <si>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</si>
  <si>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</si>
  <si>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</si>
  <si>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</si>
  <si>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</si>
  <si>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</si>
  <si>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</si>
  <si>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</si>
  <si>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</si>
  <si>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</si>
  <si>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</si>
  <si>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</si>
  <si>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</si>
  <si>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</si>
  <si>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</si>
  <si>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</si>
  <si>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</si>
  <si>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</si>
  <si>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</si>
  <si>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</si>
  <si>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</si>
  <si>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</si>
  <si>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</si>
  <si>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</si>
  <si>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</si>
  <si>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</si>
  <si>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</si>
  <si>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</si>
  <si>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</si>
  <si>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</si>
  <si>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</si>
  <si>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</si>
  <si>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</si>
  <si>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</si>
  <si>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</si>
  <si>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</si>
  <si>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</si>
  <si>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</si>
  <si>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</si>
  <si>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</si>
  <si>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</si>
  <si>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</si>
  <si>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</si>
  <si>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</si>
  <si>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</si>
  <si>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</si>
  <si>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</si>
  <si>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</si>
  <si>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</si>
  <si>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</si>
  <si>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</si>
  <si>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</si>
  <si>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</si>
  <si>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</si>
  <si>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</si>
  <si>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</si>
  <si>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</si>
  <si>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</si>
  <si>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</si>
  <si>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</si>
  <si>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</si>
  <si>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</si>
  <si>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</si>
  <si>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</si>
  <si>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</si>
  <si>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</si>
  <si>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</si>
  <si>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</si>
  <si>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</si>
  <si>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</si>
  <si>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</si>
  <si>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</si>
  <si>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</si>
  <si>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</si>
  <si>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</si>
  <si>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</si>
  <si>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</si>
  <si>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</si>
  <si>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</si>
  <si>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</si>
  <si>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</si>
  <si>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</si>
  <si>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</si>
  <si>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</si>
  <si>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</si>
  <si>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</si>
  <si>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</si>
  <si>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</si>
  <si>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</si>
  <si>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</si>
  <si>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</si>
  <si>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</si>
  <si>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</si>
  <si>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</si>
  <si>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</si>
  <si>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</si>
  <si>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</si>
  <si>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</si>
  <si>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</si>
  <si>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</si>
  <si>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</si>
  <si>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</si>
  <si>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</si>
  <si>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</si>
  <si>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</si>
  <si>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</si>
  <si>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</si>
  <si>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</si>
  <si>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</si>
  <si>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</si>
  <si>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</si>
  <si>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</si>
  <si>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</si>
  <si>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</si>
  <si>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</si>
  <si>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</si>
  <si>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</si>
  <si>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</si>
  <si>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</si>
  <si>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</si>
  <si>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</si>
  <si>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</si>
  <si>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</si>
  <si>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</si>
  <si>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</si>
  <si>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</si>
  <si>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</si>
  <si>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</si>
  <si>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</si>
  <si>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</si>
  <si>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</si>
  <si>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</si>
  <si>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</si>
  <si>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</si>
  <si>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</si>
  <si>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</si>
  <si>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</si>
  <si>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</si>
  <si>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</si>
  <si>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</si>
  <si>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</si>
  <si>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</si>
  <si>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</si>
  <si>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</si>
  <si>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</si>
  <si>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</si>
  <si>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</si>
  <si>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</si>
  <si>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</si>
  <si>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</si>
  <si>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</si>
  <si>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</si>
  <si>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</si>
  <si>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</si>
  <si>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</si>
  <si>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</si>
  <si>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</si>
  <si>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</si>
  <si>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</si>
  <si>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</si>
  <si>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</si>
  <si>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</si>
  <si>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</si>
  <si>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</si>
  <si>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</si>
  <si>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</si>
  <si>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</si>
  <si>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</si>
  <si>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</si>
  <si>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</si>
  <si>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</si>
  <si>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</si>
  <si>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</si>
  <si>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</si>
  <si>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</si>
  <si>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</si>
  <si>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</si>
  <si>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</si>
  <si>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</si>
  <si>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</si>
  <si>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</si>
  <si>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</si>
  <si>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</si>
  <si>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</si>
  <si>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</si>
  <si>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</si>
  <si>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</si>
  <si>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</si>
  <si>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</si>
  <si>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</si>
  <si>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</si>
  <si>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</si>
  <si>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</si>
  <si>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</si>
  <si>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</si>
  <si>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</si>
  <si>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</si>
  <si>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</si>
  <si>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</si>
  <si>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</si>
  <si>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</si>
  <si>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</si>
  <si>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</si>
  <si>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</si>
  <si>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</si>
  <si>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</si>
  <si>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</si>
  <si>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</si>
  <si>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</si>
  <si>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</si>
  <si>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</si>
  <si>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</si>
  <si>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</si>
  <si>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</si>
  <si>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</si>
  <si>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</si>
  <si>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</si>
  <si>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</si>
  <si>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</si>
  <si>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</si>
  <si>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</si>
  <si>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</si>
  <si>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</si>
  <si>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</si>
  <si>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</si>
  <si>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</si>
  <si>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</si>
  <si>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</si>
  <si>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</si>
  <si>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</si>
  <si>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</si>
  <si>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</si>
  <si>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</si>
  <si>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</si>
  <si>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</si>
  <si>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</si>
  <si>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</si>
  <si>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</si>
  <si>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</si>
  <si>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</si>
  <si>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</si>
  <si>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</si>
  <si>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</si>
  <si>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</si>
  <si>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</si>
  <si>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</si>
  <si>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</si>
  <si>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</si>
  <si>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</si>
  <si>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</si>
  <si>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</si>
  <si>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</si>
  <si>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</si>
  <si>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</si>
  <si>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</si>
  <si>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</si>
  <si>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</si>
  <si>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</si>
  <si>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</si>
  <si>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</si>
  <si>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</si>
  <si>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</si>
  <si>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</si>
  <si>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</si>
  <si>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</si>
  <si>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</si>
  <si>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</si>
  <si>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</si>
  <si>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</si>
  <si>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</si>
  <si>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</si>
  <si>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</si>
  <si>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</si>
  <si>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</si>
  <si>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</si>
  <si>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</si>
  <si>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</si>
  <si>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</si>
  <si>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</si>
  <si>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</si>
  <si>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</si>
  <si>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</si>
  <si>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</si>
  <si>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</si>
  <si>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</si>
  <si>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</si>
  <si>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</si>
  <si>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</si>
  <si>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</si>
  <si>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</si>
  <si>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</si>
  <si>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</si>
  <si>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</si>
  <si>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</si>
  <si>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</si>
  <si>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</si>
  <si>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</si>
  <si>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</si>
  <si>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</si>
  <si>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</si>
  <si>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</si>
  <si>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</si>
  <si>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</si>
  <si>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</si>
  <si>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</si>
  <si>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</si>
  <si>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</si>
  <si>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</si>
  <si>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</si>
  <si>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</si>
  <si>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</si>
  <si>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</si>
  <si>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</si>
  <si>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</si>
  <si>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</si>
  <si>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</si>
  <si>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</si>
  <si>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</si>
  <si>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</si>
  <si>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</si>
  <si>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</si>
  <si>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</si>
  <si>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</si>
  <si>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</si>
  <si>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</si>
  <si>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</si>
  <si>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</si>
  <si>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</si>
  <si>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</si>
  <si>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</si>
  <si>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</si>
  <si>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</si>
  <si>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</si>
  <si>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</si>
  <si>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</si>
  <si>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</si>
  <si>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</si>
  <si>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</si>
  <si>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</si>
  <si>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</si>
  <si>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</si>
  <si>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</si>
  <si>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</si>
  <si>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</si>
  <si>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</si>
  <si>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</si>
  <si>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</si>
  <si>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</si>
  <si>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</si>
  <si>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</si>
  <si>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</si>
  <si>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</si>
  <si>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</si>
  <si>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</si>
  <si>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</si>
  <si>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</si>
  <si>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</si>
  <si>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</si>
  <si>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</si>
  <si>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</si>
  <si>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</si>
  <si>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</si>
  <si>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</si>
  <si>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</si>
  <si>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</si>
  <si>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</si>
  <si>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</si>
  <si>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</si>
  <si>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</si>
  <si>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</si>
  <si>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</si>
  <si>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</si>
  <si>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</si>
  <si>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</si>
  <si>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</si>
  <si>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</si>
  <si>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</si>
  <si>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</si>
  <si>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</si>
  <si>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</si>
  <si>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</si>
  <si>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</si>
  <si>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</si>
  <si>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</si>
  <si>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</si>
  <si>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</si>
  <si>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</si>
  <si>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</si>
  <si>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</si>
  <si>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</si>
  <si>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</si>
  <si>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</si>
  <si>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</si>
  <si>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</si>
  <si>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</si>
  <si>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</si>
  <si>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</si>
  <si>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</si>
  <si>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</si>
  <si>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</si>
  <si>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</si>
  <si>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</si>
  <si>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</si>
  <si>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</si>
  <si>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</si>
  <si>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</si>
  <si>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</si>
  <si>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</si>
  <si>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</si>
  <si>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</si>
  <si>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</si>
  <si>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</si>
  <si>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</si>
  <si>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</si>
  <si>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</si>
  <si>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</si>
  <si>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</si>
  <si>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</si>
  <si>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</si>
  <si>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</si>
  <si>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</si>
  <si>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</si>
  <si>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</si>
  <si>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</si>
  <si>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</si>
  <si>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</si>
  <si>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</si>
  <si>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</si>
  <si>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</si>
  <si>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</si>
  <si>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</si>
  <si>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</si>
  <si>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</si>
  <si>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</si>
  <si>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</si>
  <si>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</si>
  <si>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</si>
  <si>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</si>
  <si>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</si>
  <si>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</si>
  <si>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</si>
  <si>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</si>
  <si>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</si>
  <si>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</si>
  <si>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</si>
  <si>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</si>
  <si>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</si>
  <si>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</si>
  <si>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</si>
  <si>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</si>
  <si>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</si>
  <si>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</si>
  <si>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</si>
  <si>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</si>
  <si>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</si>
  <si>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</si>
  <si>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</si>
  <si>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</si>
  <si>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</si>
  <si>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</si>
  <si>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</si>
  <si>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</si>
  <si>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</si>
  <si>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</si>
  <si>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</si>
  <si>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</si>
  <si>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</si>
  <si>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</si>
  <si>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</si>
  <si>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</si>
  <si>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</si>
  <si>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</si>
  <si>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</si>
  <si>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</si>
  <si>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</si>
  <si>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</si>
  <si>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</si>
  <si>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</si>
  <si>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</si>
  <si>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</si>
  <si>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</si>
  <si>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</si>
  <si>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</si>
  <si>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</si>
  <si>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</si>
  <si>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</si>
  <si>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</si>
  <si>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</si>
  <si>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</si>
  <si>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</si>
  <si>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</si>
  <si>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</si>
  <si>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</si>
  <si>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</si>
  <si>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</si>
  <si>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</si>
  <si>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</si>
  <si>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</si>
  <si>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</si>
  <si>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</si>
  <si>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</si>
  <si>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</si>
  <si>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</si>
  <si>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</si>
  <si>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</si>
  <si>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</si>
  <si>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</si>
  <si>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</si>
  <si>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</si>
  <si>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</si>
  <si>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</si>
  <si>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</si>
  <si>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</si>
  <si>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</si>
  <si>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</si>
  <si>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</si>
  <si>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</si>
  <si>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</si>
  <si>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</si>
  <si>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</si>
  <si>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</si>
  <si>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</si>
  <si>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</si>
  <si>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</si>
  <si>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</si>
  <si>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</si>
  <si>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</si>
  <si>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</si>
  <si>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</si>
  <si>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</si>
  <si>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</si>
  <si>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</si>
  <si>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</si>
  <si>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</si>
  <si>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</si>
  <si>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</si>
  <si>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</si>
  <si>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</si>
  <si>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</si>
  <si>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</si>
  <si>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</si>
  <si>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</si>
  <si>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</si>
  <si>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</si>
  <si>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</si>
  <si>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</si>
  <si>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</si>
  <si>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</si>
  <si>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</si>
  <si>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</si>
  <si>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</si>
  <si>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</si>
  <si>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</si>
  <si>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</si>
  <si>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</si>
  <si>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</si>
  <si>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</si>
  <si>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</si>
  <si>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</si>
  <si>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</si>
  <si>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</si>
  <si>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</si>
  <si>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</si>
  <si>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</si>
  <si>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</si>
  <si>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</si>
  <si>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</si>
  <si>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</si>
  <si>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</si>
  <si>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</si>
  <si>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</si>
  <si>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</si>
  <si>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</si>
  <si>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</si>
  <si>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</si>
  <si>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</si>
  <si>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</si>
  <si>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</si>
  <si>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</si>
  <si>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</si>
  <si>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</si>
  <si>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</si>
  <si>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</si>
  <si>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</si>
  <si>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</si>
  <si>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</si>
  <si>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</si>
  <si>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</si>
  <si>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</si>
  <si>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</si>
  <si>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</si>
  <si>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</si>
  <si>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</si>
  <si>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</si>
  <si>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</si>
  <si>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</si>
  <si>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</si>
  <si>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</si>
  <si>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</si>
  <si>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</si>
  <si>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</si>
  <si>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</si>
  <si>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</si>
  <si>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</si>
  <si>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</si>
  <si>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</si>
  <si>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</si>
  <si>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</si>
  <si>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</si>
  <si>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</si>
  <si>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</si>
  <si>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</si>
  <si>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</si>
  <si>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</si>
  <si>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</si>
  <si>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</si>
  <si>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</si>
  <si>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</si>
  <si>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</si>
  <si>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</si>
  <si>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</si>
  <si>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</si>
  <si>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</si>
  <si>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</si>
  <si>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</si>
  <si>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</si>
  <si>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</si>
  <si>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</si>
  <si>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</si>
  <si>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</si>
  <si>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</si>
  <si>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</si>
  <si>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</si>
  <si>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</si>
  <si>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</si>
  <si>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</si>
  <si>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</si>
  <si>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</si>
  <si>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</si>
  <si>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</si>
  <si>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</si>
  <si>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</si>
  <si>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</si>
  <si>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</si>
  <si>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</si>
  <si>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</si>
  <si>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</si>
  <si>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</si>
  <si>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</si>
  <si>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</si>
  <si>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</si>
  <si>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</si>
  <si>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</si>
  <si>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</si>
  <si>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</si>
  <si>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</si>
  <si>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</si>
  <si>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</si>
  <si>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</si>
  <si>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</si>
  <si>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</si>
  <si>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</si>
  <si>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</si>
  <si>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</si>
  <si>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</si>
  <si>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</si>
  <si>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</si>
  <si>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</si>
  <si>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</si>
  <si>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</si>
  <si>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</si>
  <si>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</si>
  <si>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</si>
  <si>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</si>
  <si>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</si>
  <si>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</si>
  <si>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</si>
  <si>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</si>
  <si>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</si>
  <si>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</si>
  <si>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</si>
  <si>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</si>
  <si>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</si>
  <si>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</si>
  <si>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</si>
  <si>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</si>
  <si>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</si>
  <si>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</si>
  <si>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</si>
  <si>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</si>
  <si>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</si>
  <si>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</si>
  <si>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</si>
  <si>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</si>
  <si>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</si>
  <si>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</si>
  <si>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</si>
  <si>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</si>
  <si>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</si>
  <si>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</si>
  <si>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</si>
  <si>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</si>
  <si>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</si>
  <si>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</si>
  <si>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</si>
  <si>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</si>
  <si>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</si>
  <si>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</si>
  <si>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</si>
  <si>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</si>
  <si>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</si>
  <si>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</si>
  <si>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</si>
  <si>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</si>
  <si>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</si>
  <si>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</si>
  <si>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</si>
  <si>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</si>
  <si>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</si>
  <si>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</si>
  <si>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</si>
  <si>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</si>
  <si>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</si>
  <si>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</si>
  <si>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</si>
  <si>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</si>
  <si>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</si>
  <si>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</si>
  <si>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</si>
  <si>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</si>
  <si>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</si>
  <si>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</si>
  <si>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</si>
  <si>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</si>
  <si>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</si>
  <si>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</si>
  <si>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</si>
  <si>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</si>
  <si>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</si>
  <si>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</si>
  <si>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</si>
  <si>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</si>
  <si>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</si>
  <si>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</si>
  <si>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</si>
  <si>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</si>
  <si>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</si>
  <si>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</si>
  <si>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</si>
  <si>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</si>
  <si>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</si>
  <si>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</si>
  <si>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</si>
  <si>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</si>
  <si>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</si>
  <si>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</si>
  <si>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</si>
  <si>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</si>
  <si>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</si>
  <si>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</si>
  <si>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</si>
  <si>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</si>
  <si>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</si>
  <si>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</si>
  <si>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</si>
  <si>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</si>
  <si>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</si>
  <si>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</si>
  <si>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</si>
  <si>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</si>
  <si>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</si>
  <si>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</si>
  <si>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</si>
  <si>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</si>
  <si>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</si>
  <si>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</si>
  <si>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</si>
  <si>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</si>
  <si>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</si>
  <si>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</si>
  <si>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</si>
  <si>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</si>
  <si>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</si>
  <si>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</si>
  <si>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</si>
  <si>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</si>
  <si>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</si>
  <si>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</si>
  <si>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</si>
  <si>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</si>
  <si>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</si>
  <si>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</si>
  <si>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</si>
  <si>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</si>
  <si>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</si>
  <si>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</si>
  <si>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</si>
  <si>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</si>
  <si>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</si>
  <si>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</si>
  <si>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</si>
  <si>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</si>
  <si>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</si>
  <si>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</si>
  <si>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</si>
  <si>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</si>
  <si>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</si>
  <si>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</si>
  <si>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</si>
  <si>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</si>
  <si>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</si>
  <si>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</si>
  <si>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</si>
  <si>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</si>
  <si>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</si>
  <si>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</si>
  <si>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</si>
  <si>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</si>
  <si>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</si>
  <si>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</si>
  <si>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</si>
  <si>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</si>
  <si>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</si>
  <si>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</si>
  <si>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</si>
  <si>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</si>
  <si>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</si>
  <si>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</si>
  <si>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</si>
  <si>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</si>
  <si>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</si>
  <si>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</si>
  <si>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</si>
  <si>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</si>
  <si>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</si>
  <si>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</si>
  <si>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</si>
  <si>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</si>
  <si>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</si>
  <si>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</si>
  <si>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</si>
  <si>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</si>
  <si>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</si>
  <si>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</si>
  <si>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</si>
  <si>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</si>
  <si>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</si>
  <si>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</si>
  <si>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</si>
  <si>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</si>
  <si>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</si>
  <si>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</si>
  <si>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</si>
  <si>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</si>
  <si>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</si>
  <si>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</si>
  <si>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</si>
  <si>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</si>
  <si>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</si>
  <si>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</si>
  <si>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</si>
  <si>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</si>
  <si>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</si>
  <si>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</si>
  <si>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</si>
  <si>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</si>
  <si>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</si>
  <si>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</si>
  <si>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</si>
  <si>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</si>
  <si>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</si>
  <si>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</si>
  <si>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</si>
  <si>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</si>
  <si>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</si>
  <si>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</si>
  <si>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</si>
  <si>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</si>
  <si>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</si>
  <si>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</si>
  <si>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</si>
  <si>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</si>
  <si>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</si>
  <si>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</si>
  <si>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</si>
  <si>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</si>
  <si>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</si>
  <si>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</si>
  <si>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</si>
  <si>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</si>
  <si>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</si>
  <si>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</si>
  <si>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</si>
  <si>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</si>
  <si>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</si>
  <si>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</si>
  <si>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</si>
  <si>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</si>
  <si>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</si>
  <si>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</si>
  <si>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</si>
  <si>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</si>
  <si>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</si>
  <si>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</si>
  <si>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</si>
  <si>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</si>
  <si>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</si>
  <si>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</si>
  <si>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</si>
  <si>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</si>
  <si>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</si>
  <si>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</si>
  <si>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</si>
  <si>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</si>
  <si>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</si>
  <si>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</si>
  <si>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</si>
  <si>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</si>
  <si>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</si>
  <si>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</si>
  <si>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</si>
  <si>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</si>
  <si>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</si>
  <si>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</si>
  <si>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</si>
  <si>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</si>
  <si>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</si>
  <si>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</si>
  <si>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</si>
  <si>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</si>
  <si>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</si>
  <si>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</si>
  <si>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</si>
  <si>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</si>
  <si>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</si>
  <si>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</si>
  <si>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</si>
  <si>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</si>
  <si>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</si>
  <si>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</si>
  <si>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</si>
  <si>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</si>
  <si>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</si>
  <si>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</si>
  <si>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</si>
  <si>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</si>
  <si>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</si>
  <si>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</si>
  <si>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</si>
  <si>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</si>
  <si>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</si>
  <si>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</si>
  <si>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</si>
  <si>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</si>
  <si>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</si>
  <si>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</si>
  <si>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</si>
  <si>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</si>
  <si>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</si>
  <si>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</si>
  <si>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</si>
  <si>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</si>
  <si>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</si>
  <si>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</si>
  <si>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</si>
  <si>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</si>
  <si>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</si>
  <si>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</si>
  <si>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</si>
  <si>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</si>
  <si>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</si>
  <si>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</si>
  <si>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</si>
  <si>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</si>
  <si>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</si>
  <si>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</si>
  <si>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</si>
  <si>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</si>
  <si>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</si>
  <si>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</si>
  <si>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</si>
  <si>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</si>
  <si>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</si>
  <si>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</si>
  <si>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</si>
  <si>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</si>
  <si>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</si>
  <si>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</si>
  <si>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</si>
  <si>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</si>
  <si>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</si>
  <si>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</si>
  <si>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</si>
  <si>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</si>
  <si>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</si>
  <si>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</si>
  <si>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</si>
  <si>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</si>
  <si>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</si>
  <si>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</si>
  <si>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</si>
  <si>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</si>
  <si>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</si>
  <si>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</si>
  <si>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</si>
  <si>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</si>
  <si>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</si>
  <si>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</si>
  <si>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</si>
  <si>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</si>
  <si>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</si>
  <si>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</si>
  <si>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</si>
  <si>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</si>
  <si>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</si>
  <si>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</si>
  <si>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</si>
  <si>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</si>
  <si>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</si>
  <si>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</si>
  <si>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</si>
  <si>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</si>
  <si>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</si>
  <si>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</si>
  <si>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</si>
  <si>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</si>
  <si>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</si>
  <si>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</si>
  <si>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</si>
  <si>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</si>
  <si>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</si>
  <si>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</si>
  <si>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</si>
  <si>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</si>
  <si>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</si>
  <si>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</si>
  <si>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</si>
  <si>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</si>
  <si>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</si>
  <si>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</si>
  <si>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</si>
  <si>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</si>
  <si>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</si>
  <si>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</si>
  <si>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</si>
  <si>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</si>
  <si>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</si>
  <si>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</si>
  <si>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</si>
  <si>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</si>
  <si>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</si>
  <si>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</si>
  <si>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</si>
  <si>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</si>
  <si>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</si>
  <si>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</si>
  <si>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</si>
  <si>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</si>
  <si>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</si>
  <si>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</si>
  <si>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</si>
  <si>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</si>
  <si>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</si>
  <si>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</si>
  <si>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</si>
  <si>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</si>
  <si>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</si>
  <si>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</si>
  <si>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</si>
  <si>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</si>
  <si>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</si>
  <si>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</si>
  <si>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</si>
  <si>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</si>
  <si>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</si>
  <si>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</si>
  <si>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</si>
  <si>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</si>
  <si>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</si>
  <si>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</si>
  <si>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</si>
  <si>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</si>
  <si>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</si>
  <si>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</si>
  <si>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</si>
  <si>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</si>
  <si>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</si>
  <si>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</si>
  <si>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</si>
  <si>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</si>
  <si>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</si>
  <si>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</si>
  <si>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</si>
  <si>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</si>
  <si>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</si>
  <si>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</si>
  <si>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</si>
  <si>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</si>
  <si>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</si>
  <si>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</si>
  <si>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</si>
  <si>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</si>
  <si>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</si>
  <si>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</si>
  <si>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</si>
  <si>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</si>
  <si>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</si>
  <si>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</si>
  <si>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</si>
  <si>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</si>
  <si>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</si>
  <si>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</si>
  <si>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</si>
  <si>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</si>
  <si>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</si>
  <si>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</si>
  <si>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</si>
  <si>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</si>
  <si>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</si>
  <si>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</si>
  <si>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</si>
  <si>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</si>
  <si>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</si>
  <si>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</si>
  <si>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</si>
  <si>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</si>
  <si>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</si>
  <si>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</si>
  <si>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</si>
  <si>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</si>
  <si>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</si>
  <si>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</si>
  <si>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</si>
  <si>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</si>
  <si>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</si>
  <si>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</si>
  <si>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</si>
  <si>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</si>
  <si>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</si>
  <si>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</si>
  <si>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</si>
  <si>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</si>
  <si>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</si>
  <si>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</si>
  <si>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</si>
  <si>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</si>
  <si>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</si>
  <si>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</si>
  <si>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</si>
  <si>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</si>
  <si>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</si>
  <si>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</si>
  <si>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</si>
  <si>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</si>
  <si>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</si>
  <si>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</si>
  <si>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</si>
  <si>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</si>
  <si>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</si>
  <si>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</si>
  <si>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</si>
  <si>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</si>
  <si>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</si>
  <si>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</si>
  <si>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</si>
  <si>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</si>
  <si>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</si>
  <si>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</si>
  <si>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</si>
  <si>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</si>
  <si>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</si>
  <si>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</si>
  <si>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</si>
  <si>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</si>
  <si>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</si>
  <si>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</si>
  <si>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</si>
  <si>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</si>
  <si>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</si>
  <si>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</si>
  <si>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</si>
  <si>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</si>
  <si>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</si>
  <si>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</si>
  <si>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</si>
  <si>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</si>
  <si>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</si>
  <si>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</si>
  <si>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</si>
  <si>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</si>
  <si>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</si>
  <si>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</si>
  <si>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</si>
  <si>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</si>
  <si>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</si>
  <si>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</si>
  <si>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</si>
  <si>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</si>
  <si>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</si>
  <si>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</si>
  <si>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</si>
  <si>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</si>
  <si>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</si>
  <si>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</si>
  <si>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</si>
  <si>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</si>
  <si>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</si>
  <si>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</si>
  <si>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</si>
  <si>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</si>
  <si>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</si>
  <si>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</si>
  <si>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</si>
  <si>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</si>
  <si>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</si>
  <si>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</si>
  <si>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</si>
  <si>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</si>
  <si>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</si>
  <si>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</si>
  <si>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</si>
  <si>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</si>
  <si>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</si>
  <si>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</si>
  <si>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</si>
  <si>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</si>
  <si>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</si>
  <si>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</si>
  <si>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</si>
  <si>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</si>
  <si>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</si>
  <si>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</si>
  <si>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</si>
  <si>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</si>
  <si>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</si>
  <si>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</si>
  <si>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</si>
  <si>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</si>
  <si>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</si>
  <si>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</si>
  <si>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</si>
  <si>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</si>
  <si>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</si>
  <si>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</si>
  <si>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</si>
  <si>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</si>
  <si>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</si>
  <si>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</si>
  <si>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</si>
  <si>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</si>
  <si>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</si>
  <si>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</si>
  <si>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</si>
  <si>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</si>
  <si>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</si>
  <si>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</si>
  <si>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</si>
  <si>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</si>
  <si>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</si>
  <si>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</si>
  <si>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</si>
  <si>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</si>
  <si>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</si>
  <si>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</si>
  <si>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</si>
  <si>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</si>
  <si>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</si>
  <si>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</si>
  <si>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</si>
  <si>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</si>
  <si>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</si>
  <si>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</si>
  <si>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</si>
  <si>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</si>
  <si>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</si>
  <si>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</si>
  <si>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</si>
  <si>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</si>
  <si>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</si>
  <si>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</si>
  <si>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</si>
  <si>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</si>
  <si>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</si>
  <si>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</si>
  <si>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</si>
  <si>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</si>
  <si>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</si>
  <si>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</si>
  <si>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</si>
  <si>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</si>
  <si>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</si>
  <si>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</si>
  <si>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</si>
  <si>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</si>
  <si>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</si>
  <si>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</si>
  <si>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</si>
  <si>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</si>
  <si>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</si>
  <si>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</si>
  <si>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</si>
  <si>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</si>
  <si>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</si>
  <si>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</si>
  <si>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</si>
  <si>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</si>
  <si>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</si>
  <si>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</si>
  <si>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</si>
  <si>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</si>
  <si>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</si>
  <si>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</si>
  <si>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</si>
  <si>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</si>
  <si>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</si>
  <si>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</si>
  <si>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</si>
  <si>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</si>
  <si>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</si>
  <si>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</si>
  <si>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</si>
  <si>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</si>
  <si>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</si>
  <si>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</si>
  <si>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</si>
  <si>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</si>
  <si>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</si>
  <si>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</si>
  <si>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</si>
  <si>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</si>
  <si>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</si>
  <si>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</si>
  <si>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</si>
  <si>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</si>
  <si>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</si>
  <si>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</si>
  <si>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</si>
  <si>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</si>
  <si>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</si>
  <si>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</si>
  <si>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</si>
  <si>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</si>
  <si>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</si>
  <si>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</si>
  <si>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</si>
  <si>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</si>
  <si>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</si>
  <si>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</si>
  <si>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</si>
  <si>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</si>
  <si>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</si>
  <si>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</si>
  <si>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</si>
  <si>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</si>
  <si>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</si>
  <si>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</si>
  <si>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</si>
  <si>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</si>
  <si>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</si>
  <si>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</si>
  <si>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</si>
  <si>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</si>
  <si>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</si>
  <si>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</si>
  <si>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</si>
  <si>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</si>
  <si>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</si>
  <si>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</si>
  <si>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</si>
  <si>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</si>
  <si>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</si>
  <si>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</si>
  <si>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</si>
  <si>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</si>
  <si>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</si>
  <si>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</si>
  <si>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</si>
  <si>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</si>
  <si>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</si>
  <si>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</si>
  <si>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</si>
  <si>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</si>
  <si>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</si>
  <si>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</si>
  <si>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</si>
  <si>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</si>
  <si>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</si>
  <si>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</si>
  <si>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</si>
  <si>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</si>
  <si>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</si>
  <si>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</si>
  <si>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</si>
  <si>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</si>
  <si>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</si>
  <si>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</si>
  <si>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</si>
  <si>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</si>
  <si>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</si>
  <si>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</si>
  <si>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</si>
  <si>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</si>
  <si>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</si>
  <si>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</si>
  <si>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</si>
  <si>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</si>
  <si>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</si>
  <si>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</si>
  <si>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</si>
  <si>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</si>
  <si>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</si>
  <si>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</si>
  <si>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</si>
  <si>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</si>
  <si>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</si>
  <si>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</si>
  <si>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</si>
  <si>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</si>
  <si>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</si>
  <si>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</si>
  <si>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</si>
  <si>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</si>
  <si>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</si>
  <si>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</si>
  <si>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</si>
  <si>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</si>
  <si>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</si>
  <si>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</si>
  <si>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</si>
  <si>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</si>
  <si>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</si>
  <si>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</si>
  <si>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</si>
  <si>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</si>
  <si>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</si>
  <si>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</si>
  <si>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</si>
  <si>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</si>
  <si>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</si>
  <si>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</si>
  <si>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</si>
  <si>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</si>
  <si>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</si>
  <si>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</si>
  <si>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</si>
  <si>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</si>
  <si>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</si>
  <si>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</si>
  <si>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</si>
  <si>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</si>
  <si>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</si>
  <si>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</si>
  <si>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</si>
  <si>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</si>
  <si>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</si>
  <si>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</si>
  <si>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</si>
  <si>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</si>
  <si>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</si>
  <si>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</si>
  <si>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</si>
  <si>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</si>
  <si>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</si>
  <si>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</si>
  <si>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</si>
  <si>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</si>
  <si>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</si>
  <si>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</si>
  <si>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</si>
  <si>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</si>
  <si>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</si>
  <si>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</si>
  <si>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</si>
  <si>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</si>
  <si>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</si>
  <si>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</si>
  <si>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</si>
  <si>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</si>
  <si>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</si>
  <si>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</si>
  <si>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</si>
  <si>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</si>
  <si>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</si>
  <si>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</si>
  <si>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</si>
  <si>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</si>
  <si>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</si>
  <si>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</si>
  <si>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</si>
  <si>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</si>
  <si>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</si>
  <si>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</si>
  <si>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</si>
  <si>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</si>
  <si>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</si>
  <si>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</si>
  <si>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</si>
  <si>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</si>
  <si>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</si>
  <si>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</si>
  <si>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</si>
  <si>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</si>
  <si>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</si>
  <si>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</si>
  <si>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</si>
  <si>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</si>
  <si>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</si>
  <si>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</si>
  <si>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</si>
  <si>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</si>
  <si>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</si>
  <si>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</si>
  <si>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</si>
  <si>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</si>
  <si>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</si>
  <si>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</si>
  <si>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</si>
  <si>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</si>
  <si>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</si>
  <si>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</si>
  <si>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</si>
  <si>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</si>
  <si>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</si>
  <si>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</si>
  <si>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</si>
  <si>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</si>
  <si>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</si>
  <si>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</si>
  <si>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</si>
  <si>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</si>
  <si>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</si>
  <si>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</si>
  <si>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</si>
  <si>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</si>
  <si>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</si>
  <si>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</si>
  <si>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</si>
  <si>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</si>
  <si>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</si>
  <si>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</si>
  <si>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</si>
  <si>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</si>
  <si>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</si>
  <si>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</si>
  <si>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</si>
  <si>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</si>
  <si>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</si>
  <si>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</si>
  <si>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</si>
  <si>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</si>
  <si>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</si>
  <si>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</si>
  <si>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</si>
  <si>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</si>
  <si>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</si>
  <si>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</si>
  <si>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</si>
  <si>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</si>
  <si>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</si>
  <si>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</si>
  <si>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</si>
  <si>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</si>
  <si>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</si>
  <si>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</si>
  <si>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</si>
  <si>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</si>
  <si>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</si>
  <si>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</si>
  <si>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</si>
  <si>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</si>
  <si>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</si>
  <si>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</si>
  <si>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</si>
  <si>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</si>
  <si>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</si>
  <si>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</si>
  <si>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</si>
  <si>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</si>
  <si>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</si>
  <si>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</si>
  <si>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</si>
  <si>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</si>
  <si>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</si>
  <si>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</si>
  <si>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</si>
  <si>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</si>
  <si>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</si>
  <si>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</si>
  <si>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</si>
  <si>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</si>
  <si>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</si>
  <si>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</si>
  <si>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</si>
  <si>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</si>
  <si>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</si>
  <si>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</si>
  <si>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</si>
  <si>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</si>
  <si>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</si>
  <si>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</si>
  <si>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</si>
  <si>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</si>
  <si>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</si>
  <si>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</si>
  <si>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</si>
  <si>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</si>
  <si>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</si>
  <si>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</si>
  <si>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</si>
  <si>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</si>
  <si>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</si>
  <si>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</si>
  <si>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</si>
  <si>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</si>
  <si>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</si>
  <si>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</si>
  <si>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</si>
  <si>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</si>
  <si>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</si>
  <si>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</si>
  <si>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</si>
  <si>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</si>
  <si>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</si>
  <si>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</si>
  <si>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</si>
  <si>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</si>
  <si>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</si>
  <si>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</si>
  <si>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</si>
  <si>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</si>
  <si>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</si>
  <si>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</si>
  <si>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</si>
  <si>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</si>
  <si>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</si>
  <si>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</si>
  <si>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</si>
  <si>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</si>
  <si>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</si>
  <si>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</si>
  <si>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</si>
  <si>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</si>
  <si>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</si>
  <si>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</si>
  <si>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</si>
  <si>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</si>
  <si>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</si>
  <si>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</si>
  <si>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</si>
  <si>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</si>
  <si>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</si>
  <si>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</si>
  <si>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</si>
  <si>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</si>
  <si>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</si>
  <si>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</si>
  <si>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</si>
  <si>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</si>
  <si>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</si>
  <si>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</si>
  <si>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</si>
  <si>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</si>
  <si>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</si>
  <si>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</si>
  <si>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</si>
  <si>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</si>
  <si>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</si>
  <si>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</si>
  <si>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</si>
  <si>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</si>
  <si>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</si>
  <si>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</si>
  <si>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</si>
  <si>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</si>
  <si>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</si>
  <si>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</si>
  <si>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</si>
  <si>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</si>
  <si>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</si>
  <si>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</si>
  <si>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</si>
  <si>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</si>
  <si>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</si>
  <si>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</si>
  <si>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</si>
  <si>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</si>
  <si>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</si>
  <si>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</si>
  <si>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</si>
  <si>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</si>
  <si>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</si>
  <si>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</si>
  <si>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</si>
  <si>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</si>
  <si>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</si>
  <si>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</si>
  <si>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</si>
  <si>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</si>
  <si>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</si>
  <si>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</si>
  <si>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</si>
  <si>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</si>
  <si>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</si>
  <si>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</si>
  <si>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</si>
  <si>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</si>
  <si>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</si>
  <si>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</si>
  <si>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</si>
  <si>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</si>
  <si>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</si>
  <si>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</si>
  <si>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</si>
  <si>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</si>
  <si>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</si>
  <si>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</si>
  <si>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</si>
  <si>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</si>
  <si>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</si>
  <si>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</si>
  <si>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</si>
  <si>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</si>
  <si>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</si>
  <si>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</si>
  <si>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</si>
  <si>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</si>
  <si>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</si>
  <si>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</si>
  <si>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</si>
  <si>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</si>
  <si>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</si>
  <si>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</si>
  <si>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</si>
  <si>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</si>
  <si>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</si>
  <si>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</si>
  <si>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</si>
  <si>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</si>
  <si>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</si>
  <si>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</si>
  <si>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</si>
  <si>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</si>
  <si>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</si>
  <si>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</si>
  <si>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</si>
  <si>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</si>
  <si>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</si>
  <si>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</si>
  <si>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</si>
  <si>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</si>
  <si>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</si>
  <si>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</si>
  <si>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</si>
  <si>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</si>
  <si>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</si>
  <si>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</si>
  <si>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</si>
  <si>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</si>
  <si>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</si>
  <si>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</si>
  <si>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</si>
  <si>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</si>
  <si>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</si>
  <si>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</si>
  <si>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</si>
  <si>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</si>
  <si>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</si>
  <si>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</si>
  <si>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</si>
  <si>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</si>
  <si>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</si>
  <si>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</si>
  <si>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</si>
  <si>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</si>
  <si>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</si>
  <si>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</si>
  <si>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</si>
  <si>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</si>
  <si>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</si>
  <si>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</si>
  <si>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</si>
  <si>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</si>
  <si>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</si>
  <si>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</si>
  <si>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</si>
  <si>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</si>
  <si>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</si>
  <si>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</si>
  <si>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</si>
  <si>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</si>
  <si>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</si>
  <si>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</si>
  <si>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</si>
  <si>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</si>
  <si>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</si>
  <si>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</si>
  <si>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</si>
  <si>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</si>
  <si>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</si>
  <si>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</si>
  <si>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</si>
  <si>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</si>
  <si>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</si>
  <si>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</si>
  <si>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</si>
  <si>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</si>
  <si>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</si>
  <si>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</si>
  <si>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</si>
  <si>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</si>
  <si>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</si>
  <si>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</si>
  <si>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</si>
  <si>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</si>
  <si>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</si>
  <si>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</si>
  <si>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</si>
  <si>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</si>
  <si>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</si>
  <si>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</si>
  <si>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</si>
  <si>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</si>
  <si>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</si>
  <si>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</si>
  <si>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</si>
  <si>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</si>
  <si>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</si>
  <si>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</si>
  <si>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</si>
  <si>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</si>
  <si>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</si>
  <si>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</si>
  <si>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</si>
  <si>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</si>
  <si>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</si>
  <si>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</si>
  <si>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</si>
  <si>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</si>
  <si>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</si>
  <si>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</si>
  <si>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</si>
  <si>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</si>
  <si>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</si>
  <si>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</si>
  <si>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</si>
  <si>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</si>
  <si>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</si>
  <si>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</si>
  <si>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</si>
  <si>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</si>
  <si>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</si>
  <si>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</si>
  <si>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</si>
  <si>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</si>
  <si>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</si>
  <si>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</si>
  <si>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</si>
  <si>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</si>
  <si>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</si>
  <si>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</si>
  <si>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</si>
  <si>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</si>
  <si>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</si>
  <si>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</si>
  <si>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</si>
  <si>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</si>
  <si>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</si>
  <si>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</si>
  <si>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</si>
  <si>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</si>
  <si>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</si>
  <si>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</si>
  <si>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</si>
  <si>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</si>
  <si>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</si>
  <si>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</si>
  <si>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</si>
  <si>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</si>
  <si>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</si>
  <si>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</si>
  <si>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</si>
  <si>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</si>
  <si>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</si>
  <si>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</si>
  <si>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</si>
  <si>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</si>
  <si>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</si>
  <si>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</si>
  <si>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</si>
  <si>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</si>
  <si>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</si>
  <si>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</si>
  <si>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</si>
  <si>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</si>
  <si>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</si>
  <si>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</si>
  <si>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</si>
  <si>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</si>
  <si>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</si>
  <si>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</si>
  <si>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</si>
  <si>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</si>
  <si>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</si>
  <si>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</si>
  <si>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</si>
  <si>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</si>
  <si>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</si>
  <si>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</si>
  <si>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</si>
  <si>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</si>
  <si>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</si>
  <si>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</si>
  <si>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</si>
  <si>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</si>
  <si>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</si>
  <si>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</si>
  <si>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</si>
  <si>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</si>
  <si>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</si>
  <si>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</si>
  <si>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</si>
  <si>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</si>
  <si>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</si>
  <si>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</si>
  <si>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</si>
  <si>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</si>
  <si>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</si>
  <si>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</si>
  <si>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</si>
  <si>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</si>
  <si>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</si>
  <si>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</si>
  <si>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</si>
  <si>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</si>
  <si>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</si>
  <si>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</si>
  <si>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</si>
  <si>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</si>
  <si>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</si>
  <si>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</si>
  <si>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</si>
  <si>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</si>
  <si>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</si>
  <si>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</si>
  <si>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</si>
  <si>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</si>
  <si>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</si>
  <si>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</si>
  <si>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</si>
  <si>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</si>
  <si>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</si>
  <si>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</si>
  <si>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</si>
  <si>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</si>
  <si>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</si>
  <si>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</si>
  <si>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</si>
  <si>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</si>
  <si>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</si>
  <si>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</si>
  <si>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</si>
  <si>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</si>
  <si>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</si>
  <si>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</si>
  <si>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</si>
  <si>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</si>
  <si>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</si>
  <si>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</si>
  <si>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</si>
  <si>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</si>
  <si>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</si>
  <si>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</si>
  <si>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</si>
  <si>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</si>
  <si>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</si>
  <si>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</si>
  <si>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</si>
  <si>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</si>
  <si>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</si>
  <si>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</si>
  <si>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</si>
  <si>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</si>
  <si>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</si>
  <si>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</si>
  <si>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</si>
  <si>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</si>
  <si>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</si>
  <si>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</si>
  <si>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</si>
  <si>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</si>
  <si>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</si>
  <si>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</si>
  <si>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</si>
  <si>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</si>
  <si>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</si>
  <si>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</si>
  <si>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</si>
  <si>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</si>
  <si>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</si>
  <si>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</si>
  <si>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</si>
  <si>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</si>
  <si>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</si>
  <si>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</si>
  <si>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</si>
  <si>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</si>
  <si>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</si>
  <si>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</si>
  <si>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</si>
  <si>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</si>
  <si>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</si>
  <si>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</si>
  <si>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</si>
  <si>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</si>
  <si>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</si>
  <si>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</si>
  <si>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</si>
  <si>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</si>
  <si>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</si>
  <si>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</si>
  <si>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</si>
  <si>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</si>
  <si>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</si>
  <si>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</si>
  <si>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</si>
  <si>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</si>
  <si>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</si>
  <si>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</si>
  <si>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</si>
  <si>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</si>
  <si>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</si>
  <si>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</si>
  <si>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</si>
  <si>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</si>
  <si>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</si>
  <si>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</si>
  <si>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</si>
  <si>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</si>
  <si>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</si>
  <si>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</si>
  <si>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</si>
  <si>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</si>
  <si>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</si>
  <si>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</si>
  <si>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</si>
  <si>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</si>
  <si>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</si>
  <si>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</si>
  <si>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</si>
  <si>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</si>
  <si>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</si>
  <si>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</si>
  <si>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</si>
  <si>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</si>
  <si>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</si>
  <si>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</si>
  <si>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</si>
  <si>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</si>
  <si>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</si>
  <si>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</si>
  <si>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</si>
  <si>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</si>
  <si>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</si>
  <si>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</si>
  <si>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</si>
  <si>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</si>
  <si>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</si>
  <si>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</si>
  <si>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</si>
  <si>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</si>
  <si>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</si>
  <si>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</si>
  <si>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</si>
  <si>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</si>
  <si>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</si>
  <si>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</si>
  <si>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</si>
  <si>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</si>
  <si>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</si>
  <si>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</si>
  <si>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</si>
  <si>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</si>
  <si>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</si>
  <si>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</si>
  <si>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</si>
  <si>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</si>
  <si>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</si>
  <si>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</si>
  <si>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</si>
  <si>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</si>
  <si>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</si>
  <si>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</si>
  <si>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</si>
  <si>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</si>
  <si>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</si>
  <si>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</si>
  <si>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</si>
  <si>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</si>
  <si>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</si>
  <si>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</si>
  <si>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</si>
  <si>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</si>
  <si>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</si>
  <si>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</si>
  <si>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</si>
  <si>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</si>
  <si>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</si>
  <si>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</si>
  <si>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</si>
  <si>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</si>
  <si>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</si>
  <si>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</si>
  <si>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</si>
  <si>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</si>
  <si>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</si>
  <si>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</si>
  <si>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</si>
  <si>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</si>
  <si>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</si>
  <si>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</si>
  <si>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</si>
  <si>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</si>
  <si>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</si>
  <si>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</si>
  <si>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</si>
  <si>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</si>
  <si>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</si>
  <si>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</si>
  <si>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</si>
  <si>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</si>
  <si>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</si>
  <si>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</si>
  <si>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</si>
  <si>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</si>
  <si>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</si>
  <si>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</si>
  <si>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</si>
  <si>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</si>
  <si>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</si>
  <si>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</si>
  <si>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</si>
  <si>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</si>
  <si>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</si>
  <si>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</si>
  <si>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</si>
  <si>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</si>
  <si>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</si>
  <si>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</si>
  <si>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</si>
  <si>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</si>
  <si>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</si>
  <si>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</si>
  <si>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</si>
  <si>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</si>
  <si>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</si>
  <si>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</si>
  <si>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</si>
  <si>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</si>
  <si>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</si>
  <si>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</si>
  <si>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</si>
  <si>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</si>
  <si>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</si>
  <si>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</si>
  <si>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</si>
  <si>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</si>
  <si>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</si>
  <si>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</si>
  <si>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</si>
  <si>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</si>
  <si>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</si>
  <si>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</si>
  <si>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</si>
  <si>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</si>
  <si>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</si>
  <si>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</si>
  <si>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</si>
  <si>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</si>
  <si>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</si>
  <si>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</si>
  <si>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</si>
  <si>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</si>
  <si>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</si>
  <si>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</si>
  <si>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</si>
  <si>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</si>
  <si>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</si>
  <si>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</si>
  <si>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</si>
  <si>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</si>
  <si>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</si>
  <si>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</si>
  <si>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</si>
  <si>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</si>
  <si>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</si>
  <si>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</si>
  <si>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</si>
  <si>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</si>
  <si>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</si>
  <si>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</si>
  <si>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</si>
  <si>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</si>
  <si>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</si>
  <si>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</si>
  <si>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</si>
  <si>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</si>
  <si>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</si>
  <si>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</si>
  <si>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</si>
  <si>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</si>
  <si>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</si>
  <si>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</si>
  <si>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</si>
  <si>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</si>
  <si>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</si>
  <si>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</si>
  <si>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</si>
  <si>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</si>
  <si>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</si>
  <si>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</si>
  <si>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</si>
  <si>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</si>
  <si>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</si>
  <si>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</si>
  <si>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</si>
  <si>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</si>
  <si>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</si>
  <si>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</si>
  <si>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</si>
  <si>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</si>
  <si>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</si>
  <si>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</si>
  <si>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</si>
  <si>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</si>
  <si>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</si>
  <si>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</si>
  <si>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</si>
  <si>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</si>
  <si>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</si>
  <si>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</si>
  <si>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</si>
  <si>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</si>
  <si>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</si>
  <si>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</si>
  <si>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</si>
  <si>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</si>
  <si>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</si>
  <si>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</si>
  <si>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</si>
  <si>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</si>
  <si>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</si>
  <si>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</si>
  <si>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</si>
  <si>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</si>
  <si>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</si>
  <si>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</si>
  <si>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</si>
  <si>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</si>
  <si>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</si>
  <si>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</si>
  <si>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</si>
  <si>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</si>
  <si>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</si>
  <si>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</si>
  <si>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</si>
  <si>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</si>
  <si>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</si>
  <si>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</si>
  <si>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</si>
  <si>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</si>
  <si>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</si>
  <si>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</si>
  <si>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</si>
  <si>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</si>
  <si>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</si>
  <si>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</si>
  <si>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</si>
  <si>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</si>
  <si>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</si>
  <si>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</si>
  <si>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</si>
  <si>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</si>
  <si>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</si>
  <si>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</si>
  <si>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</si>
  <si>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</si>
  <si>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</si>
  <si>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</si>
  <si>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</si>
  <si>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</si>
  <si>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</si>
  <si>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</si>
  <si>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</si>
  <si>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</si>
  <si>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</si>
  <si>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</si>
  <si>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</si>
  <si>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</si>
  <si>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</si>
  <si>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</si>
  <si>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</si>
  <si>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</si>
  <si>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</si>
  <si>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</si>
  <si>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</si>
  <si>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</si>
  <si>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</si>
  <si>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</si>
  <si>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</si>
  <si>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</si>
  <si>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</si>
  <si>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</si>
  <si>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</si>
  <si>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</si>
  <si>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</si>
  <si>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</si>
  <si>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</si>
  <si>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</si>
  <si>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</si>
  <si>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</si>
  <si>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</si>
  <si>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</si>
  <si>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</si>
  <si>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</si>
  <si>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</si>
  <si>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</si>
  <si>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</si>
  <si>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</si>
  <si>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</si>
  <si>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</si>
  <si>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</si>
  <si>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</si>
  <si>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</si>
  <si>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</si>
  <si>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</si>
  <si>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</si>
  <si>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</si>
  <si>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</si>
  <si>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</si>
  <si>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</si>
  <si>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</si>
  <si>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</si>
  <si>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</si>
  <si>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</si>
  <si>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</si>
  <si>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</si>
  <si>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</si>
  <si>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</si>
  <si>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</si>
  <si>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</si>
  <si>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</si>
  <si>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</si>
  <si>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</si>
  <si>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</si>
  <si>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</si>
  <si>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</si>
  <si>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</si>
  <si>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</si>
  <si>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</si>
  <si>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</si>
  <si>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</si>
  <si>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</si>
  <si>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</si>
  <si>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</si>
  <si>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</si>
  <si>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</si>
  <si>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</si>
  <si>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</si>
  <si>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</si>
  <si>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</si>
  <si>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</si>
  <si>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</si>
  <si>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</si>
  <si>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</si>
  <si>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</si>
  <si>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</si>
  <si>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</si>
  <si>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</si>
  <si>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</si>
  <si>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</si>
  <si>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</si>
  <si>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</si>
  <si>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</si>
  <si>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</si>
  <si>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</si>
  <si>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</si>
  <si>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</si>
  <si>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</si>
  <si>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</si>
  <si>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</si>
  <si>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</si>
  <si>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</si>
  <si>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</si>
  <si>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</si>
  <si>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</si>
  <si>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</si>
  <si>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</si>
  <si>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</si>
  <si>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</si>
  <si>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</si>
  <si>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</si>
  <si>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</si>
  <si>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</si>
  <si>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</si>
  <si>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</si>
  <si>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</si>
  <si>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</si>
  <si>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</si>
  <si>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</si>
  <si>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</si>
  <si>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</si>
  <si>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</si>
  <si>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</si>
  <si>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</si>
  <si>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</si>
  <si>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</si>
  <si>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</si>
  <si>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</si>
  <si>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</si>
  <si>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</si>
  <si>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</si>
  <si>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</si>
  <si>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</si>
  <si>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</si>
  <si>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</si>
  <si>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</si>
  <si>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</si>
  <si>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</si>
  <si>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</si>
  <si>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</si>
  <si>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</si>
  <si>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</si>
  <si>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</si>
  <si>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</si>
  <si>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</si>
  <si>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</si>
  <si>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</si>
  <si>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</si>
  <si>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</si>
  <si>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</si>
  <si>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</si>
  <si>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</si>
  <si>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</si>
  <si>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</si>
  <si>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</si>
  <si>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</si>
  <si>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</si>
  <si>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</si>
  <si>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</si>
  <si>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</si>
  <si>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</si>
  <si>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</si>
  <si>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</si>
  <si>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</si>
  <si>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</si>
  <si>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</si>
  <si>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</si>
  <si>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</si>
  <si>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</si>
  <si>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</si>
  <si>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</si>
  <si>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</si>
  <si>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</si>
  <si>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</si>
  <si>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</si>
  <si>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</si>
  <si>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</si>
  <si>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</si>
  <si>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</si>
  <si>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</si>
  <si>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</si>
  <si>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</si>
  <si>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</si>
  <si>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</si>
  <si>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</si>
  <si>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</si>
  <si>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</si>
  <si>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</si>
  <si>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</si>
  <si>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</si>
  <si>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</si>
  <si>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</si>
  <si>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</si>
  <si>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</si>
  <si>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</si>
  <si>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</si>
  <si>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</si>
  <si>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</si>
  <si>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</si>
  <si>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</si>
  <si>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</si>
  <si>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</si>
  <si>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</si>
  <si>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</si>
  <si>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</si>
  <si>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</si>
  <si>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</si>
  <si>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</si>
  <si>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</si>
  <si>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</si>
  <si>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</si>
  <si>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</si>
  <si>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</si>
  <si>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</si>
  <si>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</si>
  <si>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</si>
  <si>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</si>
  <si>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</si>
  <si>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</si>
  <si>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</si>
  <si>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</si>
  <si>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</si>
  <si>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</si>
  <si>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</si>
  <si>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</si>
  <si>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</si>
  <si>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</si>
  <si>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</si>
  <si>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</si>
  <si>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</si>
  <si>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</si>
  <si>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</si>
  <si>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</si>
  <si>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</si>
  <si>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</si>
  <si>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</si>
  <si>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</si>
  <si>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</si>
  <si>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</si>
  <si>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</si>
  <si>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</si>
  <si>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</si>
  <si>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</si>
  <si>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</si>
  <si>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</si>
  <si>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</si>
  <si>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</si>
  <si>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</si>
  <si>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</si>
  <si>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</si>
  <si>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</si>
  <si>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</si>
  <si>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</si>
  <si>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</si>
  <si>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</si>
  <si>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</si>
  <si>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</si>
  <si>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</si>
  <si>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</si>
  <si>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</si>
  <si>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</si>
  <si>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</si>
  <si>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</si>
  <si>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</si>
  <si>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</si>
  <si>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</si>
  <si>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</si>
  <si>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</si>
  <si>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</si>
  <si>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</si>
  <si>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</si>
  <si>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</si>
  <si>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</si>
  <si>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</si>
  <si>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</si>
  <si>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</si>
  <si>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</si>
  <si>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</si>
  <si>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</si>
  <si>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</si>
  <si>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</si>
  <si>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</si>
  <si>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</si>
  <si>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</si>
  <si>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</si>
  <si>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</si>
  <si>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</si>
  <si>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</si>
  <si>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</si>
  <si>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</si>
  <si>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</si>
  <si>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</si>
  <si>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</si>
  <si>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</si>
  <si>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</si>
  <si>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</si>
  <si>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</si>
  <si>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</si>
  <si>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</si>
  <si>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</si>
  <si>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</si>
  <si>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</si>
  <si>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</si>
  <si>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</si>
  <si>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</si>
  <si>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</si>
  <si>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</si>
  <si>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</si>
  <si>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</si>
  <si>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</si>
  <si>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</si>
  <si>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</si>
  <si>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</si>
  <si>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</si>
  <si>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</si>
  <si>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</si>
  <si>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</si>
  <si>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</si>
  <si>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</si>
  <si>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</si>
  <si>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</si>
  <si>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</si>
  <si>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</si>
  <si>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</si>
  <si>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</si>
  <si>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</si>
  <si>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</si>
  <si>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</si>
  <si>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</si>
  <si>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</si>
  <si>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</si>
  <si>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</si>
  <si>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</si>
  <si>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</si>
  <si>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</si>
  <si>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</si>
  <si>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</si>
  <si>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</si>
  <si>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</si>
  <si>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</si>
  <si>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</si>
  <si>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</si>
  <si>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</si>
  <si>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</si>
  <si>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</si>
  <si>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</si>
  <si>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</si>
  <si>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</si>
  <si>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</si>
  <si>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</si>
  <si>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</si>
  <si>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</si>
  <si>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</si>
  <si>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</si>
  <si>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</si>
  <si>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</si>
  <si>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</si>
  <si>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</si>
  <si>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</si>
  <si>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</si>
  <si>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</si>
  <si>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</si>
  <si>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</si>
  <si>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</si>
  <si>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</si>
  <si>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</si>
  <si>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</si>
  <si>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</si>
  <si>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</si>
  <si>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</si>
  <si>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</si>
  <si>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</si>
  <si>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</si>
  <si>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</si>
  <si>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</si>
  <si>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</si>
  <si>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</si>
  <si>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</si>
  <si>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</si>
  <si>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</si>
  <si>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</si>
  <si>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</si>
  <si>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</si>
  <si>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</si>
  <si>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</si>
  <si>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</si>
  <si>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</si>
  <si>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</si>
  <si>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</si>
  <si>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</si>
  <si>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</si>
  <si>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</si>
  <si>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</si>
  <si>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</si>
  <si>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</si>
  <si>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</si>
  <si>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</si>
  <si>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</si>
  <si>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</si>
  <si>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</si>
  <si>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</si>
  <si>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</si>
  <si>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</si>
  <si>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</si>
  <si>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</si>
  <si>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</si>
  <si>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</si>
  <si>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</si>
  <si>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</si>
  <si>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</si>
  <si>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</si>
  <si>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</si>
  <si>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</si>
  <si>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</si>
  <si>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</si>
  <si>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</si>
  <si>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</si>
  <si>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</si>
  <si>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</si>
  <si>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</si>
  <si>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</si>
  <si>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</si>
  <si>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</si>
  <si>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</si>
  <si>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</si>
  <si>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</si>
  <si>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</si>
  <si>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</si>
  <si>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</si>
  <si>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</si>
  <si>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</si>
  <si>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</si>
  <si>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</si>
  <si>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</si>
  <si>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</si>
  <si>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</si>
  <si>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</si>
  <si>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</si>
  <si>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</si>
  <si>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</si>
  <si>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</si>
  <si>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</si>
  <si>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</si>
  <si>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</si>
  <si>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</si>
  <si>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</si>
  <si>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</si>
  <si>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</si>
  <si>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</si>
  <si>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</si>
  <si>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</si>
  <si>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</si>
  <si>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</si>
  <si>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</si>
  <si>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</si>
  <si>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</si>
  <si>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</si>
  <si>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</si>
  <si>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</si>
  <si>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</si>
  <si>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</si>
  <si>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</si>
  <si>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</si>
  <si>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</si>
  <si>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</si>
  <si>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</si>
  <si>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</si>
  <si>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</si>
  <si>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</si>
  <si>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</si>
  <si>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</si>
  <si>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</si>
  <si>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</si>
  <si>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</si>
  <si>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</si>
  <si>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</si>
  <si>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</si>
  <si>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</si>
  <si>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</si>
  <si>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</si>
  <si>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</si>
  <si>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</si>
  <si>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</si>
  <si>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</si>
  <si>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</si>
  <si>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</si>
  <si>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</si>
  <si>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</si>
  <si>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</si>
  <si>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</si>
  <si>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</si>
  <si>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</si>
  <si>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</si>
  <si>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</si>
  <si>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</si>
  <si>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</si>
  <si>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</si>
  <si>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</si>
  <si>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</si>
  <si>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</si>
  <si>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</si>
  <si>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</si>
  <si>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</si>
  <si>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</si>
  <si>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</si>
  <si>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</si>
  <si>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</si>
  <si>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</si>
  <si>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</si>
  <si>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</si>
  <si>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</si>
  <si>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</si>
  <si>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</si>
  <si>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</si>
  <si>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</si>
  <si>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</si>
  <si>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</si>
  <si>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</si>
  <si>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</si>
  <si>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</si>
  <si>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</si>
  <si>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</si>
  <si>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</si>
  <si>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</si>
  <si>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</si>
  <si>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</si>
  <si>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</si>
  <si>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</si>
  <si>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</si>
  <si>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</si>
  <si>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</si>
  <si>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</si>
  <si>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</si>
  <si>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</si>
  <si>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</si>
  <si>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</si>
  <si>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</si>
  <si>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</si>
  <si>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</si>
  <si>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</si>
  <si>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</si>
  <si>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</si>
  <si>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</si>
  <si>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</si>
  <si>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</si>
  <si>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</si>
  <si>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</si>
  <si>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</si>
  <si>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</si>
  <si>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</si>
  <si>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</si>
  <si>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</si>
  <si>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</si>
  <si>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</si>
  <si>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</si>
  <si>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</si>
  <si>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</si>
  <si>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</si>
  <si>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</si>
  <si>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</si>
  <si>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</si>
  <si>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</si>
  <si>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</si>
  <si>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</si>
  <si>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</si>
  <si>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</si>
  <si>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</si>
  <si>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</si>
  <si>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</si>
  <si>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</si>
  <si>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</si>
  <si>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</si>
  <si>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</si>
  <si>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</si>
  <si>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</si>
  <si>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</si>
  <si>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</si>
  <si>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</si>
  <si>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</si>
  <si>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</si>
  <si>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</si>
  <si>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</si>
  <si>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</si>
  <si>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</si>
  <si>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</si>
  <si>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</si>
  <si>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</si>
  <si>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</si>
  <si>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</si>
  <si>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</si>
  <si>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</si>
  <si>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</si>
  <si>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</si>
  <si>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</si>
  <si>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</si>
  <si>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</si>
  <si>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</si>
  <si>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</si>
  <si>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</si>
  <si>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</si>
  <si>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</si>
  <si>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</si>
  <si>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</si>
  <si>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</si>
  <si>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</si>
  <si>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</si>
  <si>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</si>
  <si>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</si>
  <si>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</si>
  <si>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</si>
  <si>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</si>
  <si>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</si>
  <si>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</si>
  <si>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</si>
  <si>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</si>
  <si>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</si>
  <si>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</si>
  <si>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</si>
  <si>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</si>
  <si>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</si>
  <si>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</si>
  <si>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</si>
  <si>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</si>
  <si>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</si>
  <si>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</si>
  <si>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</si>
  <si>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</si>
  <si>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</si>
  <si>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</si>
  <si>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</si>
  <si>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</si>
  <si>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</si>
  <si>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</si>
  <si>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</si>
  <si>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</si>
  <si>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</si>
  <si>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</si>
  <si>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</si>
  <si>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</si>
  <si>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</si>
  <si>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</si>
  <si>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</si>
  <si>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</si>
  <si>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</si>
  <si>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</si>
  <si>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</si>
  <si>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</si>
  <si>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</si>
  <si>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</si>
  <si>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</si>
  <si>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</si>
  <si>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</si>
  <si>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</si>
  <si>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</si>
  <si>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</si>
  <si>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</si>
  <si>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</si>
  <si>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</si>
  <si>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</si>
  <si>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</si>
  <si>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</si>
  <si>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</si>
  <si>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</si>
  <si>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</si>
  <si>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</si>
  <si>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</si>
  <si>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</si>
  <si>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</si>
  <si>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</si>
  <si>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</si>
  <si>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</si>
  <si>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</si>
  <si>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</si>
  <si>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</si>
  <si>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</si>
  <si>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</si>
  <si>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</si>
  <si>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</si>
  <si>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</si>
  <si>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</si>
  <si>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</si>
  <si>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</si>
  <si>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</si>
  <si>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</si>
  <si>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</si>
  <si>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</si>
  <si>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</si>
  <si>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</si>
  <si>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</si>
  <si>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</si>
  <si>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</si>
  <si>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</si>
  <si>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</si>
  <si>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</si>
  <si>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</si>
  <si>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</si>
  <si>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</si>
  <si>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</si>
  <si>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</si>
  <si>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</si>
  <si>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</si>
  <si>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</si>
  <si>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</si>
  <si>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</si>
  <si>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</si>
  <si>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</si>
  <si>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</si>
  <si>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</si>
  <si>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</si>
  <si>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</si>
  <si>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</si>
  <si>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</si>
  <si>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</si>
  <si>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</si>
  <si>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</si>
  <si>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</si>
  <si>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</si>
  <si>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</si>
  <si>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</si>
  <si>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</si>
  <si>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</si>
  <si>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</si>
  <si>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</si>
  <si>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</si>
  <si>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</si>
  <si>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</si>
  <si>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</si>
  <si>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</si>
  <si>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</si>
  <si>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</si>
  <si>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</si>
  <si>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</si>
  <si>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</si>
  <si>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</si>
  <si>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</si>
  <si>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</si>
  <si>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</si>
  <si>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</si>
  <si>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</si>
  <si>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</si>
  <si>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</si>
  <si>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</si>
  <si>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</si>
  <si>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</si>
  <si>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</si>
  <si>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</si>
  <si>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</si>
  <si>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</si>
  <si>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</si>
  <si>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</si>
  <si>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</si>
  <si>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</si>
  <si>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</si>
  <si>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</si>
  <si>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</si>
  <si>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</si>
  <si>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</si>
  <si>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</si>
  <si>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</si>
  <si>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</si>
  <si>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</si>
  <si>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</si>
  <si>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</si>
  <si>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</si>
  <si>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</si>
  <si>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</si>
  <si>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</si>
  <si>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</si>
  <si>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</si>
  <si>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</si>
  <si>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</si>
  <si>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</si>
  <si>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</si>
  <si>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</si>
  <si>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</si>
  <si>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</si>
  <si>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</si>
  <si>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</si>
  <si>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</si>
  <si>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</si>
  <si>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</si>
  <si>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</si>
  <si>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</si>
  <si>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</si>
  <si>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</si>
  <si>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</si>
  <si>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</si>
  <si>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</si>
  <si>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</si>
  <si>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</si>
  <si>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</si>
  <si>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</si>
  <si>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</si>
  <si>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</si>
  <si>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</si>
  <si>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</si>
  <si>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</si>
  <si>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</si>
  <si>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</si>
  <si>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</si>
  <si>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</si>
  <si>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</si>
  <si>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</si>
  <si>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</si>
  <si>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</si>
  <si>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</si>
  <si>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</si>
  <si>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</si>
  <si>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</si>
  <si>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</si>
  <si>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</si>
  <si>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</si>
  <si>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</si>
  <si>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</si>
  <si>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</si>
  <si>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</si>
  <si>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</si>
  <si>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</si>
  <si>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</si>
  <si>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</si>
  <si>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</si>
  <si>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</si>
  <si>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</si>
  <si>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</si>
  <si>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</si>
  <si>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</si>
  <si>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</si>
  <si>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</si>
  <si>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</si>
  <si>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</si>
  <si>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</si>
  <si>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</si>
  <si>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</si>
  <si>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</si>
  <si>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</si>
  <si>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</si>
  <si>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</si>
  <si>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</si>
  <si>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</si>
  <si>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</si>
  <si>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</si>
  <si>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</si>
  <si>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</si>
  <si>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</si>
  <si>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</si>
  <si>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</si>
  <si>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</si>
  <si>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</si>
  <si>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</si>
  <si>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</si>
  <si>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</si>
  <si>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</si>
  <si>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</si>
  <si>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</si>
  <si>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</si>
  <si>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</si>
  <si>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</si>
  <si>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</si>
  <si>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</si>
  <si>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</si>
  <si>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</si>
  <si>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</si>
  <si>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</si>
  <si>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</si>
  <si>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</si>
  <si>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</si>
  <si>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</si>
  <si>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</si>
  <si>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</si>
  <si>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</si>
  <si>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</si>
  <si>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</si>
  <si>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</si>
  <si>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</si>
  <si>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</si>
  <si>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</si>
  <si>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</si>
  <si>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</si>
  <si>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</si>
  <si>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</si>
  <si>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</si>
  <si>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</si>
  <si>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</si>
  <si>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</si>
  <si>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</si>
  <si>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</si>
  <si>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</si>
  <si>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</si>
  <si>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</si>
  <si>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</si>
  <si>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</si>
  <si>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</si>
  <si>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</si>
  <si>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</si>
  <si>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</si>
  <si>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</si>
  <si>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</si>
  <si>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</si>
  <si>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</si>
  <si>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</si>
  <si>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</si>
  <si>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</si>
  <si>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</si>
  <si>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</si>
  <si>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</si>
  <si>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</si>
  <si>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</si>
  <si>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</si>
  <si>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</si>
  <si>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</si>
  <si>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</si>
  <si>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</si>
  <si>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</si>
  <si>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</si>
  <si>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</si>
  <si>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</si>
  <si>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</si>
  <si>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</si>
  <si>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</si>
  <si>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</si>
  <si>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</si>
  <si>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</si>
  <si>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</si>
  <si>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</si>
  <si>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</si>
  <si>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</si>
  <si>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</si>
  <si>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</si>
  <si>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</si>
  <si>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</si>
  <si>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</si>
  <si>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</si>
  <si>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</si>
  <si>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</si>
  <si>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</si>
  <si>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</si>
  <si>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</si>
  <si>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</si>
  <si>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</si>
  <si>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</si>
  <si>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</si>
  <si>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</si>
  <si>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</si>
  <si>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</si>
  <si>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</si>
  <si>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</si>
  <si>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</si>
  <si>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</si>
  <si>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</si>
  <si>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</si>
  <si>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</si>
  <si>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</si>
  <si>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</si>
  <si>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</si>
  <si>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</si>
  <si>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</si>
  <si>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</si>
  <si>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</si>
  <si>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</si>
  <si>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</si>
  <si>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</si>
  <si>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</si>
  <si>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</si>
  <si>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</si>
  <si>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</si>
  <si>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</si>
  <si>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</si>
  <si>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</si>
  <si>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</si>
  <si>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</si>
  <si>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</si>
  <si>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</si>
  <si>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</si>
  <si>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</si>
  <si>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</si>
  <si>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</si>
  <si>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</si>
  <si>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</si>
  <si>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</si>
  <si>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</si>
  <si>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</si>
  <si>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</si>
  <si>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</si>
  <si>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</si>
  <si>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</si>
  <si>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</si>
  <si>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</si>
  <si>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</si>
  <si>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</si>
  <si>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</si>
  <si>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</si>
  <si>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</si>
  <si>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</si>
  <si>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</si>
  <si>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</si>
  <si>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</si>
  <si>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</si>
  <si>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</si>
  <si>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</si>
  <si>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</si>
  <si>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</si>
  <si>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</si>
  <si>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</si>
  <si>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</si>
  <si>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</si>
  <si>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</si>
  <si>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</si>
  <si>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</si>
  <si>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</si>
  <si>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</si>
  <si>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</si>
  <si>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</si>
  <si>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</si>
  <si>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</si>
  <si>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</si>
  <si>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</si>
  <si>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</si>
  <si>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</si>
  <si>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</si>
  <si>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</si>
  <si>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</si>
  <si>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</si>
  <si>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</si>
  <si>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</si>
  <si>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</si>
  <si>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</si>
  <si>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</si>
  <si>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</si>
  <si>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</si>
  <si>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</si>
  <si>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</si>
  <si>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</si>
  <si>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</si>
  <si>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</si>
  <si>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</si>
  <si>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</si>
  <si>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</si>
  <si>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</si>
  <si>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</si>
  <si>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</si>
  <si>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</si>
  <si>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</si>
  <si>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</si>
  <si>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</si>
  <si>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</si>
  <si>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</si>
  <si>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</si>
  <si>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</si>
  <si>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</si>
  <si>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</si>
  <si>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</si>
  <si>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</si>
  <si>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</si>
  <si>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</si>
  <si>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</si>
  <si>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</si>
  <si>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</si>
  <si>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</si>
  <si>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</si>
  <si>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</si>
  <si>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</si>
  <si>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</si>
  <si>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</si>
  <si>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</si>
  <si>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</si>
  <si>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</si>
  <si>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</si>
  <si>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</si>
  <si>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</si>
  <si>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</si>
  <si>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</si>
  <si>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</si>
  <si>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</si>
  <si>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</si>
  <si>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</si>
  <si>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</si>
  <si>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</si>
  <si>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</si>
  <si>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</si>
  <si>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</si>
  <si>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</si>
  <si>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</si>
  <si>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</si>
  <si>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</si>
  <si>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</si>
  <si>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</si>
  <si>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</si>
  <si>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</si>
  <si>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</si>
  <si>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</si>
  <si>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</si>
  <si>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</si>
  <si>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</si>
  <si>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</si>
  <si>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</si>
  <si>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</si>
  <si>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</si>
  <si>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</si>
  <si>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</si>
  <si>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</si>
  <si>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</si>
  <si>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</si>
  <si>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</si>
  <si>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</si>
  <si>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</si>
  <si>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</si>
  <si>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</si>
  <si>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</si>
  <si>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</si>
  <si>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</si>
  <si>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</si>
  <si>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</si>
  <si>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</si>
  <si>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</si>
  <si>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</si>
  <si>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</si>
  <si>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</si>
  <si>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</si>
  <si>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</si>
  <si>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</si>
  <si>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</si>
  <si>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</si>
  <si>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</si>
  <si>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</si>
  <si>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</si>
  <si>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</si>
  <si>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</si>
  <si>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</si>
  <si>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</si>
  <si>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</si>
  <si>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</si>
  <si>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</si>
  <si>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</si>
  <si>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</si>
  <si>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</si>
  <si>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</si>
  <si>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</si>
  <si>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</si>
  <si>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</si>
  <si>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</si>
  <si>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</si>
  <si>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</si>
  <si>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</si>
  <si>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</si>
  <si>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</si>
  <si>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</si>
  <si>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</si>
  <si>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</si>
  <si>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</si>
  <si>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</si>
  <si>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</si>
  <si>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</si>
  <si>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</si>
  <si>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</si>
  <si>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</si>
  <si>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</si>
  <si>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</si>
  <si>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</si>
  <si>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</si>
  <si>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</si>
  <si>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</si>
  <si>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</si>
  <si>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</si>
  <si>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</si>
  <si>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</si>
  <si>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</si>
  <si>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</si>
  <si>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</si>
  <si>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</si>
  <si>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</si>
  <si>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</si>
  <si>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</si>
  <si>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</si>
  <si>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</si>
  <si>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</si>
  <si>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</si>
  <si>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</si>
  <si>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</si>
  <si>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</si>
  <si>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</si>
  <si>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</si>
  <si>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</si>
  <si>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</si>
  <si>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</si>
  <si>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</si>
  <si>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</si>
  <si>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</si>
  <si>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</si>
  <si>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</si>
  <si>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</si>
  <si>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</si>
  <si>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</si>
  <si>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</si>
  <si>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</si>
  <si>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</si>
  <si>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</si>
  <si>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</si>
  <si>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</si>
  <si>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</si>
  <si>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</si>
  <si>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</si>
  <si>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</si>
  <si>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</si>
  <si>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</si>
  <si>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</si>
  <si>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</si>
  <si>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</si>
  <si>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</si>
  <si>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</si>
  <si>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</si>
  <si>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</si>
  <si>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</si>
  <si>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</si>
  <si>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</si>
  <si>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</si>
  <si>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</si>
  <si>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</si>
  <si>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</si>
  <si>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</si>
  <si>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</si>
  <si>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</si>
  <si>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</si>
  <si>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</si>
  <si>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</si>
  <si>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</si>
  <si>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</si>
  <si>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</si>
  <si>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</si>
  <si>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</si>
  <si>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</si>
  <si>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</si>
  <si>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</si>
  <si>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</si>
  <si>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</si>
  <si>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</si>
  <si>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</si>
  <si>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</si>
  <si>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</si>
  <si>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</si>
  <si>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</si>
  <si>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</si>
  <si>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</si>
  <si>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</si>
  <si>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</si>
  <si>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</si>
  <si>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</si>
  <si>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</si>
  <si>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</si>
  <si>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</si>
  <si>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</si>
  <si>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</si>
  <si>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</si>
  <si>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</si>
  <si>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</si>
  <si>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</si>
  <si>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</si>
  <si>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</si>
  <si>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</si>
  <si>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</si>
  <si>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</si>
  <si>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</si>
  <si>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</si>
  <si>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</si>
  <si>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</si>
  <si>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</si>
  <si>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</si>
  <si>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</si>
  <si>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</si>
  <si>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</si>
  <si>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</si>
  <si>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</si>
  <si>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</si>
  <si>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</si>
  <si>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</si>
  <si>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</si>
  <si>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</si>
  <si>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</si>
  <si>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</si>
  <si>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</si>
  <si>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</si>
  <si>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</si>
  <si>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</si>
  <si>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</si>
  <si>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</si>
  <si>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</si>
  <si>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</si>
  <si>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</si>
  <si>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</si>
  <si>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</si>
  <si>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</si>
  <si>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</si>
  <si>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</si>
  <si>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</si>
  <si>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</si>
  <si>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</si>
  <si>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</si>
  <si>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</si>
  <si>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</si>
  <si>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</si>
  <si>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</si>
  <si>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</si>
  <si>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</si>
  <si>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</si>
  <si>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</si>
  <si>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</si>
  <si>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</si>
  <si>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</si>
  <si>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</si>
  <si>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</si>
  <si>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</si>
  <si>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</si>
  <si>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</si>
  <si>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</si>
  <si>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</si>
  <si>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</si>
  <si>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</si>
  <si>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</si>
  <si>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</si>
  <si>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</si>
  <si>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</si>
  <si>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</si>
  <si>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</si>
  <si>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</si>
  <si>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</si>
  <si>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</si>
  <si>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</si>
  <si>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</si>
  <si>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</si>
  <si>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</si>
  <si>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</si>
  <si>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</si>
  <si>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</si>
  <si>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</si>
  <si>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</si>
  <si>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</si>
  <si>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</si>
  <si>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</si>
  <si>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</si>
  <si>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</si>
  <si>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</si>
  <si>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</si>
  <si>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</si>
  <si>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</si>
  <si>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</si>
  <si>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</si>
  <si>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</si>
  <si>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</si>
  <si>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</si>
  <si>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</si>
  <si>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</si>
  <si>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</si>
  <si>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</si>
  <si>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</si>
  <si>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</si>
  <si>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</si>
  <si>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</si>
  <si>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</si>
  <si>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</si>
  <si>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</si>
  <si>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</si>
  <si>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</si>
  <si>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</si>
  <si>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</si>
  <si>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</si>
  <si>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</si>
  <si>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</si>
  <si>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</si>
  <si>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</si>
  <si>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</si>
  <si>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</si>
  <si>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</si>
  <si>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</si>
  <si>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</si>
  <si>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</si>
  <si>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</si>
  <si>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</si>
  <si>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</si>
  <si>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</si>
  <si>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</si>
  <si>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</si>
  <si>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</si>
  <si>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</si>
  <si>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</si>
  <si>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</si>
  <si>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</si>
  <si>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</si>
  <si>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</si>
  <si>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</si>
  <si>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</si>
  <si>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</si>
  <si>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</si>
  <si>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</si>
  <si>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</si>
  <si>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</si>
  <si>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</si>
  <si>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</si>
  <si>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</si>
  <si>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</si>
  <si>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</si>
  <si>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</si>
  <si>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</si>
  <si>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</si>
  <si>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</si>
  <si>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</si>
  <si>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</si>
  <si>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</si>
  <si>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</si>
  <si>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</si>
  <si>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</si>
  <si>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</si>
  <si>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</si>
  <si>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</si>
  <si>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</si>
  <si>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</si>
  <si>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</si>
  <si>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</si>
  <si>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</si>
  <si>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</si>
  <si>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</si>
  <si>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</si>
  <si>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</si>
  <si>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</si>
  <si>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</si>
  <si>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</si>
  <si>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</si>
  <si>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</si>
  <si>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</si>
  <si>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</si>
  <si>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</si>
  <si>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</si>
  <si>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</si>
  <si>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</si>
  <si>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</si>
  <si>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</si>
  <si>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</si>
  <si>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</si>
  <si>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</si>
  <si>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</si>
  <si>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</si>
  <si>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</si>
  <si>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</si>
  <si>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</si>
  <si>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</si>
  <si>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</si>
  <si>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</si>
  <si>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</si>
  <si>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</si>
  <si>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</si>
  <si>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</si>
  <si>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</si>
  <si>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</si>
  <si>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</si>
  <si>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</si>
  <si>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</si>
  <si>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</si>
  <si>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</si>
  <si>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</si>
  <si>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</si>
  <si>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</si>
  <si>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</si>
  <si>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</si>
  <si>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</si>
  <si>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</si>
  <si>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</si>
  <si>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</si>
  <si>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</si>
  <si>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</si>
  <si>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</si>
  <si>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</si>
  <si>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</si>
  <si>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</si>
  <si>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</si>
  <si>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</si>
  <si>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</si>
  <si>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</si>
  <si>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</si>
  <si>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</si>
  <si>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</si>
  <si>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</si>
  <si>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</si>
  <si>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</si>
  <si>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</si>
  <si>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</si>
  <si>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</si>
  <si>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</si>
  <si>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</si>
  <si>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</si>
  <si>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</si>
  <si>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</si>
  <si>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</si>
  <si>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</si>
  <si>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</si>
  <si>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</si>
  <si>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</si>
  <si>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</si>
  <si>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</si>
  <si>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</si>
  <si>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</si>
  <si>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</si>
  <si>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</si>
  <si>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</si>
  <si>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</si>
  <si>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</si>
  <si>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</si>
  <si>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</si>
  <si>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</si>
  <si>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</si>
  <si>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</si>
  <si>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</si>
  <si>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</si>
  <si>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</si>
  <si>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</si>
  <si>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</si>
  <si>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</si>
  <si>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</si>
  <si>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</si>
  <si>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</si>
  <si>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</si>
  <si>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</si>
  <si>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</si>
  <si>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</si>
  <si>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</si>
  <si>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</si>
  <si>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</si>
  <si>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</si>
  <si>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</si>
  <si>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</si>
  <si>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</si>
  <si>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</si>
  <si>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</si>
  <si>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</si>
  <si>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</si>
  <si>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</si>
  <si>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</si>
  <si>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</si>
  <si>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</si>
  <si>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</si>
  <si>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</si>
  <si>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</si>
  <si>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</si>
  <si>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</si>
  <si>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</si>
  <si>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</si>
  <si>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</si>
  <si>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</si>
  <si>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</si>
  <si>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</si>
  <si>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</si>
  <si>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</si>
  <si>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</si>
  <si>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</si>
  <si>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</si>
  <si>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</si>
  <si>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</si>
  <si>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</si>
  <si>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</si>
  <si>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</si>
  <si>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</si>
  <si>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</si>
  <si>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</si>
  <si>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</si>
  <si>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</si>
  <si>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</si>
  <si>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</si>
  <si>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</si>
  <si>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</si>
  <si>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</si>
  <si>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</si>
  <si>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</si>
  <si>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</si>
  <si>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</si>
  <si>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</si>
  <si>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</si>
  <si>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</si>
  <si>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</si>
  <si>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</si>
  <si>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</si>
  <si>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</si>
  <si>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</si>
  <si>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</si>
  <si>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</si>
  <si>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</si>
  <si>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</si>
  <si>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</si>
  <si>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</si>
  <si>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</si>
  <si>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</si>
  <si>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</si>
  <si>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</si>
  <si>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</si>
  <si>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</si>
  <si>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</si>
  <si>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</si>
  <si>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</si>
  <si>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</si>
  <si>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</si>
  <si>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</si>
  <si>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</si>
  <si>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</si>
  <si>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</si>
  <si>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</si>
  <si>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</si>
  <si>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</si>
  <si>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</si>
  <si>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</si>
  <si>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</si>
  <si>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</si>
  <si>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</si>
  <si>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</si>
  <si>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</si>
  <si>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</si>
  <si>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</si>
  <si>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</si>
  <si>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</si>
  <si>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</si>
  <si>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</si>
  <si>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</si>
  <si>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</si>
  <si>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</si>
  <si>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</si>
  <si>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</si>
  <si>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</si>
  <si>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</si>
  <si>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</si>
  <si>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</si>
  <si>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</si>
  <si>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</si>
  <si>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</si>
  <si>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</si>
  <si>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</si>
  <si>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</si>
  <si>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</si>
  <si>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</si>
  <si>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</si>
  <si>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</si>
  <si>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</si>
  <si>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</si>
  <si>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</si>
  <si>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</si>
  <si>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</si>
  <si>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</si>
  <si>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</si>
  <si>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</si>
  <si>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</si>
  <si>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</si>
  <si>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</si>
  <si>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</si>
  <si>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</si>
  <si>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</si>
  <si>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</si>
  <si>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</si>
  <si>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</si>
  <si>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</si>
  <si>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</si>
  <si>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</si>
  <si>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</si>
  <si>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</si>
  <si>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</si>
  <si>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</si>
  <si>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</si>
  <si>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</si>
  <si>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</si>
  <si>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</si>
  <si>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</si>
  <si>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</si>
  <si>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</si>
  <si>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</si>
  <si>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</si>
  <si>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</si>
  <si>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</si>
  <si>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</si>
  <si>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</si>
  <si>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</si>
  <si>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</si>
  <si>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</si>
  <si>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</si>
  <si>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</si>
  <si>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</si>
  <si>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</si>
  <si>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</si>
  <si>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</si>
  <si>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</si>
  <si>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</si>
  <si>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</si>
  <si>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</si>
  <si>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</si>
  <si>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</si>
  <si>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</si>
  <si>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</si>
  <si>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</si>
  <si>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</si>
  <si>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</si>
  <si>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</si>
  <si>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</si>
  <si>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</si>
  <si>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</si>
  <si>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</si>
  <si>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</si>
  <si>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</si>
  <si>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</si>
  <si>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</si>
  <si>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</si>
  <si>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</si>
  <si>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</si>
  <si>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</si>
  <si>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</si>
  <si>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</si>
  <si>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</si>
  <si>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</si>
  <si>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</si>
  <si>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</si>
  <si>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</si>
  <si>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</si>
  <si>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</si>
  <si>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</si>
  <si>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</si>
  <si>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</si>
  <si>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</si>
  <si>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</si>
  <si>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</si>
  <si>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</si>
  <si>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</si>
  <si>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</si>
  <si>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</si>
  <si>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</si>
  <si>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</si>
  <si>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</si>
  <si>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</si>
  <si>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</si>
  <si>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</si>
  <si>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</si>
  <si>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</si>
  <si>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</si>
  <si>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</si>
  <si>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</si>
  <si>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</si>
  <si>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</si>
  <si>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</si>
  <si>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</si>
  <si>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</si>
  <si>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</si>
  <si>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</si>
  <si>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</si>
  <si>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</si>
  <si>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</si>
  <si>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</si>
  <si>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</si>
  <si>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</si>
  <si>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</si>
  <si>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</si>
  <si>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</si>
  <si>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</si>
  <si>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</si>
  <si>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</si>
  <si>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</si>
  <si>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</si>
  <si>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</si>
  <si>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</si>
  <si>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</si>
  <si>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</si>
  <si>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</si>
  <si>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</si>
  <si>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</si>
  <si>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</si>
  <si>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</si>
  <si>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</si>
  <si>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</si>
  <si>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</si>
  <si>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</si>
  <si>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</si>
  <si>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</si>
  <si>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</si>
  <si>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</si>
  <si>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</si>
  <si>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</si>
  <si>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</si>
  <si>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</si>
  <si>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</si>
  <si>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</si>
  <si>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</si>
  <si>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</si>
  <si>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</si>
  <si>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</si>
  <si>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</si>
  <si>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</si>
  <si>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</si>
  <si>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</si>
  <si>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</si>
  <si>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</si>
  <si>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</si>
  <si>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</si>
  <si>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</si>
  <si>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</si>
  <si>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</si>
  <si>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</si>
  <si>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</si>
  <si>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</si>
  <si>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</si>
  <si>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</si>
  <si>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</si>
  <si>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</si>
  <si>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</si>
  <si>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</si>
  <si>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</si>
  <si>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</si>
  <si>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</si>
  <si>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</si>
  <si>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</si>
  <si>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</si>
  <si>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</si>
  <si>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</si>
  <si>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</si>
  <si>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</si>
  <si>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</si>
  <si>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</si>
  <si>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</si>
  <si>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</si>
  <si>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</si>
  <si>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</si>
  <si>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</si>
  <si>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</si>
  <si>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</si>
  <si>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</si>
  <si>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</si>
  <si>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</si>
  <si>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</si>
  <si>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</si>
  <si>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</si>
  <si>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</si>
  <si>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</si>
  <si>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</si>
  <si>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</si>
  <si>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</si>
  <si>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</si>
  <si>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</si>
  <si>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</si>
  <si>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</si>
  <si>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</si>
  <si>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</si>
  <si>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</si>
  <si>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</si>
  <si>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</si>
  <si>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</si>
  <si>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</si>
  <si>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</si>
  <si>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</si>
  <si>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</si>
  <si>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</si>
  <si>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</si>
  <si>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</si>
  <si>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</si>
  <si>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</si>
  <si>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</si>
  <si>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</si>
  <si>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</si>
  <si>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</si>
  <si>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</si>
  <si>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</si>
  <si>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</si>
  <si>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</si>
  <si>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</si>
  <si>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</si>
  <si>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</si>
  <si>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</si>
  <si>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</si>
  <si>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</si>
  <si>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</si>
  <si>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</si>
  <si>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</si>
  <si>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</si>
  <si>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</si>
  <si>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</si>
  <si>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</si>
  <si>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</si>
  <si>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</si>
  <si>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</si>
  <si>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</si>
  <si>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</si>
  <si>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</si>
  <si>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</si>
  <si>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</si>
  <si>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</si>
  <si>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</si>
  <si>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</si>
  <si>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</si>
  <si>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</si>
  <si>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</si>
  <si>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</si>
  <si>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</si>
  <si>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</si>
  <si>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</si>
  <si>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</si>
  <si>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</si>
  <si>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</si>
  <si>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</si>
  <si>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</si>
  <si>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</si>
  <si>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</si>
  <si>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</si>
  <si>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</si>
  <si>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</si>
  <si>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</si>
  <si>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</si>
  <si>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</si>
  <si>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</si>
  <si>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</si>
  <si>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</si>
  <si>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</si>
  <si>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</si>
  <si>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</si>
  <si>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</si>
  <si>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</si>
  <si>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</si>
  <si>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</si>
  <si>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</si>
  <si>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</si>
  <si>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</si>
  <si>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</si>
  <si>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</si>
  <si>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</si>
  <si>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</si>
  <si>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</si>
  <si>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</si>
  <si>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</si>
  <si>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</si>
  <si>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</si>
  <si>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</si>
  <si>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</si>
  <si>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</si>
  <si>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</si>
  <si>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</si>
  <si>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</si>
  <si>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</si>
  <si>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</si>
  <si>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</si>
  <si>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</si>
  <si>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</si>
  <si>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</si>
  <si>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</si>
  <si>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</si>
  <si>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</si>
  <si>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</si>
  <si>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</si>
  <si>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</si>
  <si>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</si>
  <si>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</si>
  <si>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</si>
  <si>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</si>
  <si>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</si>
  <si>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</si>
  <si>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</si>
  <si>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</si>
  <si>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</si>
  <si>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</si>
  <si>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</si>
  <si>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</si>
  <si>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</si>
  <si>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</si>
  <si>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</si>
  <si>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</si>
  <si>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</si>
  <si>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</si>
  <si>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</si>
  <si>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</si>
  <si>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</si>
  <si>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</si>
  <si>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</si>
  <si>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</si>
  <si>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</si>
  <si>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</si>
  <si>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</si>
  <si>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</si>
  <si>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</si>
  <si>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</si>
  <si>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</si>
  <si>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</si>
  <si>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</si>
  <si>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</si>
  <si>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</si>
  <si>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</si>
  <si>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</si>
  <si>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</si>
  <si>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</si>
  <si>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</si>
  <si>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</si>
  <si>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</si>
  <si>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</si>
  <si>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</si>
  <si>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</si>
  <si>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</si>
  <si>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</si>
  <si>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</si>
  <si>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</si>
  <si>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</si>
  <si>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</si>
  <si>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</si>
  <si>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</si>
  <si>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</si>
  <si>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</si>
  <si>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</si>
  <si>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</si>
  <si>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</si>
  <si>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</si>
  <si>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</si>
  <si>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</si>
  <si>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</si>
  <si>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</si>
  <si>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</si>
  <si>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</si>
  <si>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</si>
  <si>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</si>
  <si>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</si>
  <si>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</si>
  <si>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</si>
  <si>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</si>
  <si>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</si>
  <si>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</si>
  <si>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</si>
  <si>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</si>
  <si>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</si>
  <si>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</si>
  <si>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</si>
  <si>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</si>
  <si>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</si>
  <si>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</si>
  <si>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</si>
  <si>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</si>
  <si>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</si>
  <si>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</si>
  <si>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</si>
  <si>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</si>
  <si>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</si>
  <si>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</si>
  <si>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</si>
  <si>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</si>
  <si>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</si>
  <si>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</si>
  <si>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</si>
  <si>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</si>
  <si>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</si>
  <si>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</si>
  <si>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</si>
  <si>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</si>
  <si>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</si>
  <si>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</si>
  <si>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</si>
  <si>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</si>
  <si>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</si>
  <si>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</si>
  <si>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</si>
  <si>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</si>
  <si>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</si>
  <si>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</si>
  <si>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</si>
  <si>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</si>
  <si>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</si>
  <si>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</si>
  <si>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</si>
  <si>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</si>
  <si>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</si>
  <si>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</si>
  <si>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</si>
  <si>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</si>
  <si>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</si>
  <si>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</si>
  <si>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</si>
  <si>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</si>
  <si>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</si>
  <si>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</si>
  <si>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</si>
  <si>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</si>
  <si>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</si>
  <si>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</si>
  <si>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</si>
  <si>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</si>
  <si>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</si>
  <si>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</si>
  <si>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</si>
  <si>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</si>
  <si>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</si>
  <si>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</si>
  <si>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</si>
  <si>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</si>
  <si>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</si>
  <si>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</si>
  <si>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</si>
  <si>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</si>
  <si>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</si>
  <si>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</si>
  <si>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</si>
  <si>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</si>
  <si>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</si>
  <si>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</si>
  <si>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</si>
  <si>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</si>
  <si>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</si>
  <si>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</si>
  <si>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</si>
  <si>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</si>
  <si>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</si>
  <si>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</si>
  <si>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</si>
  <si>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</si>
  <si>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</si>
  <si>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</si>
  <si>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</si>
  <si>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</si>
  <si>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</si>
  <si>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</si>
  <si>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</si>
  <si>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</si>
  <si>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</si>
  <si>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</si>
  <si>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</si>
  <si>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</si>
  <si>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</si>
  <si>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</si>
  <si>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</si>
  <si>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</si>
  <si>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</si>
  <si>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</si>
  <si>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</si>
  <si>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</si>
  <si>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</si>
  <si>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</si>
  <si>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</si>
  <si>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</si>
  <si>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</si>
  <si>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</si>
  <si>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</si>
  <si>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</si>
  <si>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</si>
  <si>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</si>
  <si>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</si>
  <si>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</si>
  <si>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</si>
  <si>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</si>
  <si>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</si>
  <si>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</si>
  <si>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</si>
  <si>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</si>
  <si>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</si>
  <si>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</si>
  <si>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</si>
  <si>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</si>
  <si>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</si>
  <si>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</si>
  <si>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</si>
  <si>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</si>
  <si>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</si>
  <si>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</si>
  <si>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</si>
  <si>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</si>
  <si>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</si>
  <si>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</si>
  <si>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</si>
  <si>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</si>
  <si>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</si>
  <si>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</si>
  <si>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</si>
  <si>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</si>
  <si>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</si>
  <si>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</si>
  <si>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</si>
  <si>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</si>
  <si>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</si>
  <si>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</si>
  <si>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</si>
  <si>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</si>
  <si>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</si>
  <si>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</si>
  <si>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</si>
  <si>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</si>
  <si>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</si>
  <si>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</si>
  <si>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</si>
  <si>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</si>
  <si>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</si>
  <si>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</si>
  <si>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</si>
  <si>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</si>
  <si>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</si>
  <si>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</si>
  <si>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</si>
  <si>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</si>
  <si>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</si>
  <si>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</si>
  <si>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</si>
  <si>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</si>
  <si>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</si>
  <si>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</si>
  <si>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</si>
  <si>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</si>
  <si>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</si>
  <si>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</si>
  <si>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</si>
  <si>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</si>
  <si>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</si>
  <si>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</si>
  <si>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</si>
  <si>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</si>
  <si>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</si>
  <si>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</si>
  <si>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</si>
  <si>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</si>
  <si>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</si>
  <si>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</si>
  <si>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</si>
  <si>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</si>
  <si>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</si>
  <si>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</si>
  <si>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</si>
  <si>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</si>
  <si>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</si>
  <si>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</si>
  <si>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</si>
  <si>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</si>
  <si>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</si>
  <si>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</si>
  <si>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</si>
  <si>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</si>
  <si>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</si>
  <si>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</si>
  <si>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</si>
  <si>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</si>
  <si>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</si>
  <si>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</si>
  <si>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</si>
  <si>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</si>
  <si>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</si>
  <si>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</si>
  <si>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</si>
  <si>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</si>
  <si>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</si>
  <si>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</si>
  <si>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</si>
  <si>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</si>
  <si>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</si>
  <si>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</si>
  <si>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</si>
  <si>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</si>
  <si>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</si>
  <si>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</si>
  <si>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</si>
  <si>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</si>
  <si>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</si>
  <si>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</si>
  <si>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</si>
  <si>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</si>
  <si>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</si>
  <si>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</si>
  <si>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</si>
  <si>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</si>
  <si>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</si>
  <si>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</si>
  <si>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</si>
  <si>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</si>
  <si>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</si>
  <si>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</si>
  <si>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</si>
  <si>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</si>
  <si>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</si>
  <si>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</si>
  <si>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</si>
  <si>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</si>
  <si>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</si>
  <si>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</si>
  <si>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</si>
  <si>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</si>
  <si>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</si>
  <si>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</si>
  <si>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</si>
  <si>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</si>
  <si>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</si>
  <si>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</si>
  <si>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</si>
  <si>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</si>
  <si>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</si>
  <si>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</si>
  <si>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</si>
  <si>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</si>
  <si>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</si>
  <si>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</si>
  <si>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</si>
  <si>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</si>
  <si>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</si>
  <si>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</si>
  <si>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</si>
  <si>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</si>
  <si>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</si>
  <si>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</si>
  <si>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</si>
  <si>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</si>
  <si>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</si>
  <si>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</si>
  <si>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</si>
  <si>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</si>
  <si>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</si>
  <si>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</si>
  <si>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</si>
  <si>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</si>
  <si>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</si>
  <si>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</si>
  <si>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</si>
  <si>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</si>
  <si>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</si>
  <si>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</si>
  <si>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</si>
  <si>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</si>
  <si>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</si>
  <si>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</si>
  <si>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</si>
  <si>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</si>
  <si>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</si>
  <si>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</si>
  <si>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</si>
  <si>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</si>
  <si>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</si>
  <si>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</si>
  <si>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</si>
  <si>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</si>
  <si>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</si>
  <si>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</si>
  <si>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</si>
  <si>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</si>
  <si>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</si>
  <si>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</si>
  <si>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</si>
  <si>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</si>
  <si>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</si>
  <si>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</si>
  <si>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</si>
  <si>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</si>
  <si>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</si>
  <si>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</si>
  <si>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</si>
  <si>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</si>
  <si>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</si>
  <si>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</si>
  <si>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</si>
  <si>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</si>
  <si>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</si>
  <si>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</si>
  <si>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</si>
  <si>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</si>
  <si>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</si>
  <si>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</si>
  <si>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</si>
  <si>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</si>
  <si>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</si>
  <si>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</si>
  <si>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</si>
  <si>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</si>
  <si>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</si>
  <si>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</si>
  <si>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</si>
  <si>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</si>
  <si>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</si>
  <si>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</si>
  <si>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</si>
  <si>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</si>
  <si>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</si>
  <si>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</si>
  <si>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</si>
  <si>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</si>
  <si>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</si>
  <si>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</si>
  <si>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</si>
  <si>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</si>
  <si>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</si>
  <si>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</si>
  <si>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</si>
  <si>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</si>
  <si>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</si>
  <si>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</si>
  <si>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</si>
  <si>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</si>
  <si>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</si>
  <si>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</si>
  <si>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</si>
  <si>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</si>
  <si>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</si>
  <si>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</si>
  <si>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</si>
  <si>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</si>
  <si>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</si>
  <si>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</si>
  <si>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</si>
  <si>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</si>
  <si>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</si>
  <si>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</si>
  <si>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</si>
  <si>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</si>
  <si>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</si>
  <si>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</si>
  <si>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</si>
  <si>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</si>
  <si>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</si>
  <si>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</si>
  <si>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</si>
  <si>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</si>
  <si>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</si>
  <si>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</si>
  <si>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</si>
  <si>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</si>
  <si>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</si>
  <si>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</si>
  <si>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</si>
  <si>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</si>
  <si>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</si>
  <si>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</si>
  <si>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</si>
  <si>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</si>
  <si>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</si>
  <si>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</si>
  <si>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</si>
  <si>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</si>
  <si>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</si>
  <si>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</si>
  <si>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</si>
  <si>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</si>
  <si>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</si>
  <si>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</si>
  <si>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</si>
  <si>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</si>
  <si>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</si>
  <si>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</si>
  <si>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</si>
  <si>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</si>
  <si>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</si>
  <si>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</si>
  <si>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</si>
  <si>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</si>
  <si>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</si>
  <si>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</si>
  <si>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</si>
  <si>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</si>
  <si>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</si>
  <si>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</si>
  <si>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</si>
  <si>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</si>
  <si>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</si>
  <si>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</si>
  <si>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</si>
  <si>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</si>
  <si>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</si>
  <si>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</si>
  <si>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</si>
  <si>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</si>
  <si>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</si>
  <si>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</si>
  <si>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</si>
  <si>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</si>
  <si>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</si>
  <si>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</si>
  <si>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</si>
  <si>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</si>
  <si>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</si>
  <si>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</si>
  <si>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</si>
  <si>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</si>
  <si>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</si>
  <si>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</si>
  <si>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</si>
  <si>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</si>
  <si>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</si>
  <si>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</si>
  <si>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</si>
  <si>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</si>
  <si>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</si>
  <si>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</si>
  <si>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</si>
  <si>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</si>
  <si>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</si>
  <si>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</si>
  <si>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</si>
  <si>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</si>
  <si>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</si>
  <si>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</si>
  <si>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</si>
  <si>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</si>
  <si>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</si>
  <si>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</si>
  <si>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</si>
  <si>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</si>
  <si>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</si>
  <si>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</si>
  <si>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</si>
  <si>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</si>
  <si>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</si>
  <si>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</si>
  <si>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</si>
  <si>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</si>
  <si>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</si>
  <si>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</si>
  <si>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</si>
  <si>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</si>
  <si>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</si>
  <si>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</si>
  <si>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</si>
  <si>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</si>
  <si>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</si>
  <si>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</si>
  <si>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</si>
  <si>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</si>
  <si>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</si>
  <si>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</si>
  <si>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</si>
  <si>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</si>
  <si>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</si>
  <si>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</si>
  <si>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</si>
  <si>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</si>
  <si>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</si>
  <si>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</si>
  <si>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</si>
  <si>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</si>
  <si>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</si>
  <si>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</si>
  <si>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</si>
  <si>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</si>
  <si>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</si>
  <si>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</si>
  <si>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</si>
  <si>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</si>
  <si>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</si>
  <si>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</si>
  <si>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</si>
  <si>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</si>
  <si>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</si>
  <si>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</si>
  <si>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</si>
  <si>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</si>
  <si>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</si>
  <si>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</si>
  <si>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</si>
  <si>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</si>
  <si>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</si>
  <si>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</si>
  <si>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</si>
  <si>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</si>
  <si>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</si>
  <si>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</si>
  <si>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</si>
  <si>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</si>
  <si>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</si>
  <si>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</si>
  <si>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</si>
  <si>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</si>
  <si>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</si>
  <si>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</si>
  <si>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</si>
  <si>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</si>
  <si>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</si>
  <si>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</si>
  <si>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</si>
  <si>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</si>
  <si>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</si>
  <si>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</si>
  <si>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</si>
  <si>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</si>
  <si>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</si>
  <si>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</si>
  <si>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</si>
  <si>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</si>
  <si>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</si>
  <si>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</si>
  <si>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</si>
  <si>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</si>
  <si>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</si>
  <si>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</si>
  <si>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</si>
  <si>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</si>
  <si>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</si>
  <si>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</si>
  <si>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</si>
  <si>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</si>
  <si>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</si>
  <si>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</si>
  <si>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</si>
  <si>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</si>
  <si>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</si>
  <si>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</si>
  <si>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</si>
  <si>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</si>
  <si>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</si>
  <si>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</si>
  <si>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</si>
  <si>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</si>
  <si>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</si>
  <si>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</si>
  <si>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</si>
  <si>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</si>
  <si>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</si>
  <si>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</si>
  <si>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</si>
  <si>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</si>
  <si>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</si>
  <si>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</si>
  <si>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</si>
  <si>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</si>
  <si>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</si>
  <si>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</si>
  <si>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</si>
  <si>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</si>
  <si>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</si>
  <si>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</si>
  <si>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</si>
  <si>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</si>
  <si>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</si>
  <si>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</si>
  <si>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</si>
  <si>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</si>
  <si>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</si>
  <si>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</si>
  <si>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</si>
  <si>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</si>
  <si>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</si>
  <si>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</si>
  <si>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</si>
  <si>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</si>
  <si>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</si>
  <si>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</si>
  <si>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</si>
  <si>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</si>
  <si>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</si>
  <si>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</si>
  <si>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</si>
  <si>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</si>
  <si>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</si>
  <si>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</si>
  <si>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</si>
  <si>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</si>
  <si>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</si>
  <si>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</si>
  <si>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</si>
  <si>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</si>
  <si>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</si>
  <si>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</si>
  <si>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</si>
  <si>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</si>
  <si>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</si>
  <si>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</si>
  <si>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</si>
  <si>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</si>
  <si>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</si>
  <si>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</si>
  <si>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</si>
  <si>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</si>
  <si>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</si>
  <si>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</si>
  <si>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</si>
  <si>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</si>
  <si>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</si>
  <si>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</si>
  <si>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</si>
  <si>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</si>
  <si>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</si>
  <si>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</si>
  <si>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</si>
  <si>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</si>
  <si>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</si>
  <si>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</si>
  <si>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</si>
  <si>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</si>
  <si>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</si>
  <si>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</si>
  <si>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</si>
  <si>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</si>
  <si>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</si>
  <si>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</si>
  <si>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</si>
  <si>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</si>
  <si>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</si>
  <si>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</si>
  <si>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</si>
  <si>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</si>
  <si>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</si>
  <si>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</si>
  <si>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</si>
  <si>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</si>
  <si>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</si>
  <si>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</si>
  <si>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</si>
  <si>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</si>
  <si>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</si>
  <si>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</si>
  <si>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</si>
  <si>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</si>
  <si>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</si>
  <si>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</si>
  <si>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</si>
  <si>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</si>
  <si>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</si>
  <si>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</si>
  <si>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</si>
  <si>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</si>
  <si>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</si>
  <si>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</si>
  <si>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</si>
  <si>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</si>
  <si>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</si>
  <si>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</si>
  <si>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</si>
  <si>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</si>
  <si>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</si>
  <si>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</si>
  <si>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</si>
  <si>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</si>
  <si>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</si>
  <si>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</si>
  <si>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</si>
  <si>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</si>
  <si>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</si>
  <si>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</si>
  <si>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</si>
  <si>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</si>
  <si>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</si>
  <si>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</si>
  <si>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</si>
  <si>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</si>
  <si>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</si>
  <si>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</si>
  <si>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</si>
  <si>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</si>
  <si>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</si>
  <si>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</si>
  <si>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</si>
  <si>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</si>
  <si>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</si>
  <si>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</si>
  <si>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</si>
  <si>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</si>
  <si>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</si>
  <si>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</si>
  <si>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</si>
  <si>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</si>
  <si>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</si>
  <si>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</si>
  <si>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</si>
  <si>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</si>
  <si>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</si>
  <si>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</si>
  <si>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</si>
  <si>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</si>
  <si>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</si>
  <si>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</si>
  <si>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</si>
  <si>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</si>
  <si>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</si>
  <si>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</si>
  <si>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</si>
  <si>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</si>
  <si>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</si>
  <si>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</si>
  <si>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</si>
  <si>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</si>
  <si>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</si>
  <si>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</si>
  <si>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</si>
  <si>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</si>
  <si>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</si>
  <si>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</si>
  <si>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</si>
  <si>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</si>
  <si>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</si>
  <si>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</si>
  <si>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</si>
  <si>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</si>
  <si>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</si>
  <si>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</si>
  <si>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</si>
  <si>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</si>
  <si>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</si>
  <si>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</si>
  <si>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</si>
  <si>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</si>
  <si>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</si>
  <si>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</si>
  <si>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</si>
  <si>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</si>
  <si>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</si>
  <si>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</si>
  <si>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</si>
  <si>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</si>
  <si>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</si>
  <si>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</si>
  <si>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</si>
  <si>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</si>
  <si>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</si>
  <si>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</si>
  <si>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</si>
  <si>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</si>
  <si>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</si>
  <si>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</si>
  <si>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</si>
  <si>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</si>
  <si>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</si>
  <si>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</si>
  <si>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</si>
  <si>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</si>
  <si>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</si>
  <si>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</si>
  <si>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</si>
  <si>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</si>
  <si>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</si>
  <si>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</si>
  <si>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</si>
  <si>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</si>
  <si>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</si>
  <si>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</si>
  <si>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</si>
  <si>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</si>
  <si>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</si>
  <si>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</si>
  <si>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</si>
  <si>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</si>
  <si>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</si>
  <si>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</si>
  <si>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</si>
  <si>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</si>
  <si>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</si>
  <si>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</si>
  <si>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</si>
  <si>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</si>
  <si>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</si>
  <si>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</si>
  <si>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</si>
  <si>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</si>
  <si>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</si>
  <si>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</si>
  <si>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</si>
  <si>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</si>
  <si>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</si>
  <si>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</si>
  <si>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</si>
  <si>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</si>
  <si>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</si>
  <si>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</si>
  <si>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</si>
  <si>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</si>
  <si>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</si>
  <si>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</si>
  <si>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</si>
  <si>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</si>
  <si>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</si>
  <si>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</si>
  <si>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</si>
  <si>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</si>
  <si>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</si>
  <si>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</si>
  <si>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</si>
  <si>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</si>
  <si>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</si>
  <si>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</si>
  <si>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</si>
  <si>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</si>
  <si>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</si>
  <si>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</si>
  <si>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</si>
  <si>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</si>
  <si>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</si>
  <si>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</si>
  <si>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</si>
  <si>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</si>
  <si>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</si>
  <si>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</si>
  <si>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</si>
  <si>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</si>
  <si>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</si>
  <si>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</si>
  <si>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</si>
  <si>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</si>
  <si>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</si>
  <si>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</si>
  <si>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</si>
  <si>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</si>
  <si>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</si>
  <si>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</si>
  <si>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</si>
  <si>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</si>
  <si>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</si>
  <si>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</si>
  <si>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</si>
  <si>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</si>
  <si>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</si>
  <si>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</si>
  <si>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</si>
  <si>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</si>
  <si>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</si>
  <si>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</si>
  <si>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</si>
  <si>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</si>
  <si>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</si>
  <si>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</si>
  <si>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</si>
  <si>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</si>
  <si>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</si>
  <si>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</si>
  <si>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</si>
  <si>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</si>
  <si>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</si>
  <si>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</si>
  <si>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</si>
  <si>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</si>
  <si>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</si>
  <si>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</si>
  <si>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</si>
  <si>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</si>
  <si>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</si>
  <si>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</si>
  <si>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</si>
  <si>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</si>
  <si>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</si>
  <si>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</si>
  <si>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</si>
  <si>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</si>
  <si>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</si>
  <si>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</si>
  <si>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</si>
  <si>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</si>
  <si>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</si>
  <si>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</si>
  <si>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</si>
  <si>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</si>
  <si>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</si>
  <si>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</si>
  <si>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</si>
  <si>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</si>
  <si>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</si>
  <si>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</si>
  <si>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</si>
  <si>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</si>
  <si>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</si>
  <si>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</si>
  <si>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</si>
  <si>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</si>
  <si>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</si>
  <si>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</si>
  <si>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</si>
  <si>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</si>
  <si>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</si>
  <si>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</si>
  <si>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</si>
  <si>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</si>
  <si>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</si>
  <si>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</si>
  <si>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</si>
  <si>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</si>
  <si>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</si>
  <si>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</si>
  <si>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</si>
  <si>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</si>
  <si>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</si>
  <si>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</si>
  <si>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</si>
  <si>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</si>
  <si>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</si>
  <si>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</si>
  <si>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</si>
  <si>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</si>
  <si>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</si>
  <si>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</si>
  <si>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</si>
  <si>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</si>
  <si>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</si>
  <si>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</si>
  <si>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</si>
  <si>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</si>
  <si>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</si>
  <si>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</si>
  <si>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</si>
  <si>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</si>
  <si>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</si>
  <si>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</si>
  <si>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</si>
  <si>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</si>
  <si>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</si>
  <si>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</si>
  <si>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</si>
  <si>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</si>
  <si>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</si>
  <si>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</si>
  <si>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</si>
  <si>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</si>
  <si>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</si>
  <si>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</si>
  <si>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</si>
  <si>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</si>
  <si>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</si>
  <si>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</si>
  <si>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</si>
  <si>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</si>
  <si>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</si>
  <si>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</si>
  <si>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</si>
  <si>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</si>
  <si>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</si>
  <si>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</si>
  <si>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</si>
  <si>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</si>
  <si>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</si>
  <si>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</si>
  <si>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</si>
  <si>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</si>
  <si>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</si>
  <si>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</si>
  <si>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</si>
  <si>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</si>
  <si>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</si>
  <si>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</si>
  <si>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</si>
  <si>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</si>
  <si>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</si>
  <si>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</si>
  <si>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</si>
  <si>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</si>
  <si>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</si>
  <si>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</si>
  <si>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</si>
  <si>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</si>
  <si>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</si>
  <si>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</si>
  <si>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</si>
  <si>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</si>
  <si>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</si>
  <si>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</si>
  <si>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</si>
  <si>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</si>
  <si>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</si>
  <si>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</si>
  <si>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</si>
  <si>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</si>
  <si>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</si>
  <si>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</si>
  <si>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</si>
  <si>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</si>
  <si>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</si>
  <si>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</si>
  <si>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</si>
  <si>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</si>
  <si>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</si>
  <si>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</si>
  <si>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</si>
  <si>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</si>
  <si>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</si>
  <si>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</si>
  <si>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</si>
  <si>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</si>
  <si>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</si>
  <si>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</si>
  <si>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</si>
  <si>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</si>
  <si>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</si>
  <si>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</si>
  <si>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</si>
  <si>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</si>
  <si>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</si>
  <si>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</si>
  <si>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</si>
  <si>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</si>
  <si>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</si>
  <si>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</si>
  <si>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</si>
  <si>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</si>
  <si>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</si>
  <si>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</si>
  <si>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</si>
  <si>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</si>
  <si>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</si>
  <si>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</si>
  <si>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</si>
  <si>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</si>
  <si>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</si>
  <si>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</si>
  <si>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</si>
  <si>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</si>
  <si>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</si>
  <si>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</si>
  <si>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</si>
  <si>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</si>
  <si>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</si>
  <si>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</si>
  <si>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</si>
  <si>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</si>
  <si>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</si>
  <si>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</si>
  <si>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</si>
  <si>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</si>
  <si>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</si>
  <si>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</si>
  <si>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</si>
  <si>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</si>
  <si>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</si>
  <si>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</si>
  <si>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</si>
  <si>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</si>
  <si>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</si>
  <si>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</si>
  <si>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</si>
  <si>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</si>
  <si>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</si>
  <si>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</si>
  <si>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</si>
  <si>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</si>
  <si>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</si>
  <si>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</si>
  <si>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</si>
  <si>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</si>
  <si>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</si>
  <si>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</si>
  <si>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</si>
  <si>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</si>
  <si>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</si>
  <si>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</si>
  <si>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</si>
  <si>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</si>
  <si>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</si>
  <si>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</si>
  <si>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</si>
  <si>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</si>
  <si>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</si>
  <si>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</si>
  <si>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</si>
  <si>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</si>
  <si>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</si>
  <si>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</si>
  <si>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</si>
  <si>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</si>
  <si>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</si>
  <si>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</si>
  <si>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</si>
  <si>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</si>
  <si>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</si>
  <si>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</si>
  <si>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</si>
  <si>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</si>
  <si>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</si>
  <si>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</si>
  <si>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</si>
  <si>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</si>
  <si>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</si>
  <si>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</si>
  <si>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</si>
  <si>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</si>
  <si>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</si>
  <si>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</si>
  <si>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</si>
  <si>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</si>
  <si>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</si>
  <si>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</si>
  <si>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</si>
  <si>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</si>
  <si>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</si>
  <si>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</si>
  <si>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</si>
  <si>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</si>
  <si>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</si>
  <si>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</si>
  <si>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</si>
  <si>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</si>
  <si>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</si>
  <si>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</si>
  <si>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</si>
  <si>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</si>
  <si>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</si>
  <si>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</si>
  <si>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</si>
  <si>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</si>
  <si>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</si>
  <si>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</si>
  <si>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</si>
  <si>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</si>
  <si>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</si>
  <si>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</si>
  <si>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</si>
  <si>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</si>
  <si>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</si>
  <si>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</si>
  <si>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</si>
  <si>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</si>
  <si>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</si>
  <si>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</si>
  <si>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</si>
  <si>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</si>
  <si>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</si>
  <si>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</si>
  <si>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</si>
  <si>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</si>
  <si>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</si>
  <si>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</si>
  <si>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</si>
  <si>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</si>
  <si>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</si>
  <si>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</si>
  <si>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</si>
  <si>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</si>
  <si>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</si>
  <si>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</si>
  <si>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</si>
  <si>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</si>
  <si>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</si>
  <si>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</si>
  <si>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</si>
  <si>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</si>
  <si>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</si>
  <si>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</si>
  <si>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</si>
  <si>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</si>
  <si>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</si>
  <si>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</si>
  <si>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</si>
  <si>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</si>
  <si>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</si>
  <si>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</si>
  <si>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</si>
  <si>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</si>
  <si>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</si>
  <si>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</si>
  <si>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</si>
  <si>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</si>
  <si>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</si>
  <si>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</si>
  <si>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</si>
  <si>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</si>
  <si>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</si>
  <si>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</si>
  <si>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</si>
  <si>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</si>
  <si>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</si>
  <si>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</si>
  <si>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</si>
  <si>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</si>
  <si>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</si>
  <si>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</si>
  <si>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</si>
  <si>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</si>
  <si>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</si>
  <si>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</si>
  <si>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</si>
  <si>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</si>
  <si>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</si>
  <si>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</si>
  <si>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</si>
  <si>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</si>
  <si>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</si>
  <si>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</si>
  <si>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</si>
  <si>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</si>
  <si>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</si>
  <si>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</si>
  <si>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</si>
  <si>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</si>
  <si>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</si>
  <si>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</si>
  <si>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</si>
  <si>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</si>
  <si>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</si>
  <si>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</si>
  <si>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</si>
  <si>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</si>
  <si>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</si>
  <si>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</si>
  <si>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</si>
  <si>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</si>
  <si>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</si>
  <si>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</si>
  <si>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</si>
  <si>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</si>
  <si>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</si>
  <si>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</si>
  <si>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</si>
  <si>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</si>
  <si>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</si>
  <si>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</si>
  <si>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</si>
  <si>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</si>
  <si>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</si>
  <si>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</si>
  <si>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</si>
  <si>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</si>
  <si>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</si>
  <si>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</si>
  <si>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</si>
  <si>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</si>
  <si>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</si>
  <si>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</si>
  <si>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</si>
  <si>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</si>
  <si>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</si>
  <si>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</si>
  <si>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</si>
  <si>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</si>
  <si>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</si>
  <si>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</si>
  <si>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</si>
  <si>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</si>
  <si>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</si>
  <si>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</si>
  <si>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</si>
  <si>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</si>
  <si>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</si>
  <si>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</si>
  <si>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</si>
  <si>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</si>
  <si>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</si>
  <si>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</si>
  <si>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</si>
  <si>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</si>
  <si>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</si>
  <si>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</si>
  <si>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</si>
  <si>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</si>
  <si>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</si>
  <si>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</si>
  <si>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</si>
  <si>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</si>
  <si>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</si>
  <si>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</si>
  <si>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</si>
  <si>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</si>
  <si>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</si>
  <si>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</si>
  <si>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</si>
  <si>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</si>
  <si>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</si>
  <si>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</si>
  <si>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</si>
  <si>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</si>
  <si>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</si>
  <si>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</si>
  <si>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</si>
  <si>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</si>
  <si>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</si>
  <si>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</si>
  <si>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</si>
  <si>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</si>
  <si>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</si>
  <si>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</si>
  <si>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</si>
  <si>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</si>
  <si>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</si>
  <si>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</si>
  <si>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</si>
  <si>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</si>
  <si>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</si>
  <si>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</si>
  <si>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</si>
  <si>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</si>
  <si>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</si>
  <si>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</si>
  <si>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</si>
  <si>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</si>
  <si>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</si>
  <si>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</si>
  <si>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</si>
  <si>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</si>
  <si>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</si>
  <si>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</si>
  <si>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</si>
  <si>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</si>
  <si>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</si>
  <si>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</si>
  <si>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</si>
  <si>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</si>
  <si>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</si>
  <si>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</si>
  <si>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</si>
  <si>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</si>
  <si>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</si>
  <si>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</si>
  <si>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</si>
  <si>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</si>
  <si>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</si>
  <si>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</si>
  <si>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</si>
  <si>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</si>
  <si>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</si>
  <si>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</si>
  <si>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</si>
  <si>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</si>
  <si>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</si>
  <si>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</si>
  <si>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</si>
  <si>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</si>
  <si>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</si>
  <si>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</si>
  <si>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</si>
  <si>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</si>
  <si>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</si>
  <si>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</si>
  <si>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</si>
  <si>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</si>
  <si>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</si>
  <si>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</si>
  <si>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</si>
  <si>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</si>
  <si>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</si>
  <si>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</si>
  <si>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</si>
  <si>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</si>
  <si>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</si>
  <si>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</si>
  <si>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</si>
  <si>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</si>
  <si>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</si>
  <si>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</si>
  <si>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</si>
  <si>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</si>
  <si>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</si>
  <si>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</si>
  <si>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</si>
  <si>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</si>
  <si>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</si>
  <si>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</si>
  <si>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</si>
  <si>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</si>
  <si>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</si>
  <si>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</si>
  <si>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</si>
  <si>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</si>
  <si>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</si>
  <si>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</si>
  <si>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</si>
  <si>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</si>
  <si>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</si>
  <si>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</si>
  <si>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</si>
  <si>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</si>
  <si>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</si>
  <si>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</si>
  <si>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</si>
  <si>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</si>
  <si>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</si>
  <si>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</si>
  <si>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</si>
  <si>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</si>
  <si>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</si>
  <si>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</si>
  <si>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</si>
  <si>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</si>
  <si>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</si>
  <si>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</si>
  <si>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</si>
  <si>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</si>
  <si>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</si>
  <si>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</si>
  <si>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</si>
  <si>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</si>
  <si>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</si>
  <si>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</si>
  <si>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</si>
  <si>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</si>
  <si>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</si>
  <si>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</si>
  <si>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</si>
  <si>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</si>
  <si>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</si>
  <si>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</si>
  <si>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</si>
  <si>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</si>
  <si>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</si>
  <si>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</si>
  <si>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</si>
  <si>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</si>
  <si>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</si>
  <si>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</si>
  <si>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</si>
  <si>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</si>
  <si>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</si>
  <si>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</si>
  <si>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</si>
  <si>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</si>
  <si>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</si>
  <si>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</si>
  <si>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</si>
  <si>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</si>
  <si>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</si>
  <si>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</si>
  <si>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</si>
  <si>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</si>
  <si>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</si>
  <si>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</si>
  <si>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</si>
  <si>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</si>
  <si>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</si>
  <si>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</si>
  <si>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</si>
  <si>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</si>
  <si>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</si>
  <si>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</si>
  <si>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</si>
  <si>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</si>
  <si>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</si>
  <si>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</si>
  <si>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</si>
  <si>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</si>
  <si>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</si>
  <si>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</si>
  <si>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</si>
  <si>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</si>
  <si>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</si>
  <si>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</si>
  <si>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</si>
  <si>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</si>
  <si>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</si>
  <si>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</si>
  <si>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</si>
  <si>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</si>
  <si>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</si>
  <si>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</si>
  <si>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</si>
  <si>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</si>
  <si>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</si>
  <si>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</si>
  <si>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</si>
  <si>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</si>
  <si>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</si>
  <si>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</si>
  <si>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</si>
  <si>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</si>
  <si>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</si>
  <si>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</si>
  <si>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</si>
  <si>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</si>
  <si>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</si>
  <si>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</si>
  <si>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</si>
  <si>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</si>
  <si>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</si>
  <si>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</si>
  <si>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</si>
  <si>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</si>
  <si>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</si>
  <si>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</si>
  <si>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</si>
  <si>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</si>
  <si>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</si>
  <si>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</si>
  <si>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</si>
  <si>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</si>
  <si>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</si>
  <si>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</si>
  <si>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</si>
  <si>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</si>
  <si>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</si>
  <si>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</si>
  <si>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</si>
  <si>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</si>
  <si>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</si>
  <si>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</si>
  <si>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</si>
  <si>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</si>
  <si>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</si>
  <si>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</si>
  <si>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</si>
  <si>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</si>
  <si>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</si>
  <si>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</si>
  <si>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</si>
  <si>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</si>
  <si>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</si>
  <si>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</si>
  <si>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</si>
  <si>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</si>
  <si>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</si>
  <si>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</si>
  <si>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</si>
  <si>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</si>
  <si>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</si>
  <si>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</si>
  <si>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</si>
  <si>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</si>
  <si>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</si>
  <si>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</si>
  <si>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</si>
  <si>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</si>
  <si>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</si>
  <si>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</si>
  <si>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</si>
  <si>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</si>
  <si>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</si>
  <si>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</si>
  <si>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</si>
  <si>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</si>
  <si>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</si>
  <si>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</si>
  <si>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</si>
  <si>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</si>
  <si>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</si>
  <si>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</si>
  <si>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</si>
  <si>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</si>
  <si>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</si>
  <si>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</si>
  <si>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</si>
  <si>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</si>
  <si>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</si>
  <si>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</si>
  <si>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</si>
  <si>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</si>
  <si>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</si>
  <si>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</si>
  <si>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</si>
  <si>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</si>
  <si>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</si>
  <si>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</si>
  <si>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</si>
  <si>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</si>
  <si>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</si>
  <si>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</si>
  <si>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</si>
  <si>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</si>
  <si>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</si>
  <si>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</si>
  <si>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</si>
  <si>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</si>
  <si>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</si>
  <si>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</si>
  <si>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</si>
  <si>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</si>
  <si>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</si>
  <si>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</si>
  <si>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</si>
  <si>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</si>
  <si>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</si>
  <si>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</si>
  <si>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</si>
  <si>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</si>
  <si>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</si>
  <si>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</si>
  <si>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</si>
  <si>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</si>
  <si>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</si>
  <si>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</si>
  <si>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</si>
  <si>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</si>
  <si>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</si>
  <si>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</si>
  <si>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</si>
  <si>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</si>
  <si>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</si>
  <si>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</si>
  <si>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</si>
  <si>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</si>
  <si>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</si>
  <si>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</si>
  <si>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</si>
  <si>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</si>
  <si>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</si>
  <si>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</si>
  <si>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</si>
  <si>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</si>
  <si>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</si>
  <si>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</si>
  <si>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</si>
  <si>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</si>
  <si>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</si>
  <si>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</si>
  <si>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</si>
  <si>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</si>
  <si>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</si>
  <si>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</si>
  <si>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</si>
  <si>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</si>
  <si>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</si>
  <si>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</si>
  <si>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</si>
  <si>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</si>
  <si>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</si>
  <si>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</si>
  <si>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</si>
  <si>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</si>
  <si>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</si>
  <si>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</si>
  <si>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</si>
  <si>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</si>
  <si>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</si>
  <si>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</si>
  <si>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</si>
  <si>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</si>
  <si>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</si>
  <si>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</si>
  <si>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</si>
  <si>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</si>
  <si>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</si>
  <si>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</si>
  <si>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</si>
  <si>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</si>
  <si>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</si>
  <si>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</si>
  <si>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</si>
  <si>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</si>
  <si>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</si>
  <si>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</si>
  <si>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</si>
  <si>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</si>
  <si>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</si>
  <si>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</si>
  <si>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</si>
  <si>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</si>
  <si>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</si>
  <si>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</si>
  <si>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</si>
  <si>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</si>
  <si>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</si>
  <si>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</si>
  <si>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</si>
  <si>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</si>
  <si>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</si>
  <si>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</si>
  <si>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</si>
  <si>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</si>
  <si>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</si>
  <si>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</si>
  <si>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</si>
  <si>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</si>
  <si>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</si>
  <si>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</si>
  <si>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</si>
  <si>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</si>
  <si>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</si>
  <si>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</si>
  <si>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</si>
  <si>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</si>
  <si>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</si>
  <si>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</si>
  <si>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</si>
  <si>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</si>
  <si>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</si>
  <si>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</si>
  <si>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</si>
  <si>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</si>
  <si>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</si>
  <si>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</si>
  <si>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</si>
  <si>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</si>
  <si>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</si>
  <si>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</si>
  <si>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</si>
  <si>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</si>
  <si>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</si>
  <si>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</si>
  <si>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</si>
  <si>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</si>
  <si>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</si>
  <si>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</si>
  <si>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</si>
  <si>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</si>
  <si>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</si>
  <si>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</si>
  <si>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</si>
  <si>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</si>
  <si>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</si>
  <si>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</si>
  <si>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</si>
  <si>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</si>
  <si>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</si>
  <si>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</si>
  <si>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</si>
  <si>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</si>
  <si>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</si>
  <si>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</si>
  <si>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</si>
  <si>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</si>
  <si>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</si>
  <si>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</si>
  <si>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</si>
  <si>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</si>
  <si>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</si>
  <si>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</si>
  <si>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</si>
  <si>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</si>
  <si>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</si>
  <si>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</si>
  <si>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</si>
  <si>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</si>
  <si>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</si>
  <si>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</si>
  <si>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</si>
  <si>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</si>
  <si>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</si>
  <si>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</si>
  <si>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</si>
  <si>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</si>
  <si>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</si>
  <si>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</si>
  <si>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</si>
  <si>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</si>
  <si>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</si>
  <si>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</si>
  <si>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</si>
  <si>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</si>
  <si>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</si>
  <si>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</si>
  <si>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</si>
  <si>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</si>
  <si>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</si>
  <si>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</si>
  <si>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</si>
  <si>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</si>
  <si>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</si>
  <si>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</si>
  <si>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</si>
  <si>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</si>
  <si>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</si>
  <si>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</si>
  <si>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</si>
  <si>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</si>
  <si>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</si>
  <si>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</si>
  <si>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</si>
  <si>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</si>
  <si>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</si>
  <si>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</si>
  <si>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</si>
  <si>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</si>
  <si>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</si>
  <si>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</si>
  <si>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</si>
  <si>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</si>
  <si>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</si>
  <si>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</si>
  <si>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</si>
  <si>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</si>
  <si>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</si>
  <si>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</si>
  <si>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</si>
  <si>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</si>
  <si>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</si>
  <si>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</si>
  <si>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</si>
  <si>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</si>
  <si>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</si>
  <si>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</si>
  <si>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</si>
  <si>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</si>
  <si>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</si>
  <si>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</si>
  <si>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</si>
  <si>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</si>
  <si>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</si>
  <si>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</si>
  <si>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</si>
  <si>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</si>
  <si>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</si>
  <si>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</si>
  <si>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</si>
  <si>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</si>
  <si>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</si>
  <si>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</si>
  <si>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</si>
  <si>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</si>
  <si>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</si>
  <si>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</si>
  <si>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</si>
  <si>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</si>
  <si>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</si>
  <si>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</si>
  <si>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</si>
  <si>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</si>
  <si>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</si>
  <si>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</si>
  <si>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</si>
  <si>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</si>
  <si>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</si>
  <si>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</si>
  <si>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</si>
  <si>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</si>
  <si>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</si>
  <si>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</si>
  <si>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</si>
  <si>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</si>
  <si>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</si>
  <si>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</si>
  <si>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</si>
  <si>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</si>
  <si>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</si>
  <si>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</si>
  <si>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</si>
  <si>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</si>
  <si>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</si>
  <si>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</si>
  <si>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</si>
  <si>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</si>
  <si>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</si>
  <si>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</si>
  <si>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</si>
  <si>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</si>
  <si>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</si>
  <si>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</si>
  <si>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</si>
  <si>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</si>
  <si>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</si>
  <si>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</si>
  <si>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</si>
  <si>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</si>
  <si>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</si>
  <si>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</si>
  <si>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</si>
  <si>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</si>
  <si>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</si>
  <si>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</si>
  <si>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</si>
  <si>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</si>
  <si>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</si>
  <si>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</si>
  <si>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</si>
  <si>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</si>
  <si>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</si>
  <si>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</si>
  <si>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</si>
  <si>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</si>
  <si>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</si>
  <si>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</si>
  <si>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</si>
  <si>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</si>
  <si>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</si>
  <si>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</si>
  <si>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</si>
  <si>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</si>
  <si>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</si>
  <si>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</si>
  <si>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</si>
  <si>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</si>
  <si>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</si>
  <si>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</si>
  <si>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</si>
  <si>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</si>
  <si>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</si>
  <si>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</si>
  <si>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</si>
  <si>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</si>
  <si>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</si>
  <si>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</si>
  <si>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</si>
  <si>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</si>
  <si>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</si>
  <si>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</si>
  <si>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</si>
  <si>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</si>
  <si>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</si>
  <si>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</si>
  <si>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</si>
  <si>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</si>
  <si>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</si>
  <si>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</si>
  <si>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</si>
  <si>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</si>
  <si>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</si>
  <si>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</si>
  <si>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</si>
  <si>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</si>
  <si>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</si>
  <si>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</si>
  <si>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</si>
  <si>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</si>
  <si>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</si>
  <si>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</si>
  <si>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</si>
  <si>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</si>
  <si>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</si>
  <si>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</si>
  <si>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</si>
  <si>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</si>
  <si>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</si>
  <si>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</si>
  <si>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</si>
  <si>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</si>
  <si>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</si>
  <si>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</si>
  <si>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</si>
  <si>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</si>
  <si>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</si>
  <si>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</si>
  <si>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</si>
  <si>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</si>
  <si>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</si>
  <si>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</si>
  <si>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</si>
  <si>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</si>
  <si>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</si>
  <si>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</si>
  <si>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</si>
  <si>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</si>
  <si>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</si>
  <si>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</si>
  <si>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</si>
  <si>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</si>
  <si>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</si>
  <si>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</si>
  <si>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</si>
  <si>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</si>
  <si>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</si>
  <si>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</si>
  <si>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</si>
  <si>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</si>
  <si>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</si>
  <si>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</si>
  <si>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</si>
  <si>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</si>
  <si>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</si>
  <si>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</si>
  <si>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</si>
  <si>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</si>
  <si>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</si>
  <si>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</si>
  <si>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</si>
  <si>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</si>
  <si>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</si>
  <si>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</si>
  <si>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</si>
  <si>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</si>
  <si>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</si>
  <si>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</si>
  <si>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</si>
  <si>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</si>
  <si>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</si>
  <si>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</si>
  <si>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</si>
  <si>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</si>
  <si>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</si>
  <si>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</si>
  <si>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</si>
  <si>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</si>
  <si>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</si>
  <si>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</si>
  <si>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</si>
  <si>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</si>
  <si>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</si>
  <si>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</si>
  <si>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</si>
  <si>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</si>
  <si>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</si>
  <si>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</si>
  <si>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</si>
  <si>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</si>
  <si>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</si>
  <si>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</si>
  <si>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</si>
  <si>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</si>
  <si>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</si>
  <si>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</si>
  <si>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</si>
  <si>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</si>
  <si>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</si>
  <si>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</si>
  <si>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</si>
  <si>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</si>
  <si>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</si>
  <si>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</si>
  <si>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</si>
  <si>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</si>
  <si>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</si>
  <si>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</si>
  <si>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</si>
  <si>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</si>
  <si>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</si>
  <si>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</si>
  <si>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</si>
  <si>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</si>
  <si>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</si>
  <si>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</si>
  <si>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</si>
  <si>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</si>
  <si>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</si>
  <si>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</si>
  <si>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</si>
  <si>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</si>
  <si>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</si>
  <si>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</si>
  <si>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</si>
  <si>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</si>
  <si>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</si>
  <si>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</si>
  <si>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</si>
  <si>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</si>
  <si>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</si>
  <si>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</si>
  <si>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</si>
  <si>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</si>
  <si>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</si>
  <si>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</si>
  <si>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</si>
  <si>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</si>
  <si>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</si>
  <si>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</si>
  <si>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</si>
  <si>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</si>
  <si>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</si>
  <si>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</si>
  <si>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</si>
  <si>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</si>
  <si>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</si>
  <si>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</si>
  <si>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</si>
  <si>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</si>
  <si>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</si>
  <si>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</si>
  <si>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</si>
  <si>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</si>
  <si>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</si>
  <si>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</si>
  <si>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</si>
  <si>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</si>
  <si>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</si>
  <si>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</si>
  <si>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</si>
  <si>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</si>
  <si>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</si>
  <si>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</si>
  <si>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</si>
  <si>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</si>
  <si>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</si>
  <si>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</si>
  <si>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</si>
  <si>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</si>
  <si>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</si>
  <si>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</si>
  <si>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</si>
  <si>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</si>
  <si>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</si>
  <si>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</si>
  <si>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</si>
  <si>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</si>
  <si>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</si>
  <si>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</si>
  <si>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</si>
  <si>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</si>
  <si>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</si>
  <si>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</si>
  <si>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</si>
  <si>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</si>
  <si>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</si>
  <si>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</si>
  <si>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</si>
  <si>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</si>
  <si>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</si>
  <si>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</si>
  <si>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</si>
  <si>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</si>
  <si>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</si>
  <si>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</si>
  <si>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</si>
  <si>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</si>
  <si>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</si>
  <si>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</si>
  <si>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</si>
  <si>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</si>
  <si>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</si>
  <si>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</si>
  <si>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</si>
  <si>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</si>
  <si>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</si>
  <si>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</si>
  <si>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</si>
  <si>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</si>
  <si>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</si>
  <si>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</si>
  <si>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</si>
  <si>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</si>
  <si>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</si>
  <si>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</si>
  <si>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</si>
  <si>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</si>
  <si>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</si>
  <si>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</si>
  <si>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</si>
  <si>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</si>
  <si>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</si>
  <si>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</si>
  <si>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</si>
  <si>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</si>
  <si>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</si>
  <si>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</si>
  <si>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</si>
  <si>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</si>
  <si>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</si>
  <si>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</si>
  <si>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</si>
  <si>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</si>
  <si>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</si>
  <si>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</si>
  <si>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</si>
  <si>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</si>
  <si>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</si>
  <si>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</si>
  <si>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</si>
  <si>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</si>
  <si>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</si>
  <si>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</si>
  <si>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</si>
  <si>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</si>
  <si>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</si>
  <si>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</si>
  <si>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</si>
  <si>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</si>
  <si>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</si>
  <si>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</si>
  <si>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</si>
  <si>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</si>
  <si>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</si>
  <si>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</si>
  <si>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</si>
  <si>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</si>
  <si>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</si>
  <si>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</si>
  <si>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</si>
  <si>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</si>
  <si>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</si>
  <si>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</si>
  <si>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</si>
  <si>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</si>
  <si>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</si>
  <si>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</si>
  <si>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</si>
  <si>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</si>
  <si>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</si>
  <si>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</si>
  <si>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</si>
  <si>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</si>
  <si>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</si>
  <si>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</si>
  <si>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</si>
  <si>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</si>
  <si>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</si>
  <si>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</si>
  <si>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</si>
  <si>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</si>
  <si>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</si>
  <si>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</si>
  <si>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</si>
  <si>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</si>
  <si>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</si>
  <si>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</si>
  <si>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</si>
  <si>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</si>
  <si>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</si>
  <si>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</si>
  <si>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</si>
  <si>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</si>
  <si>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</si>
  <si>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</si>
  <si>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</si>
  <si>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</si>
  <si>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</si>
  <si>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</si>
  <si>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</si>
  <si>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</si>
  <si>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</si>
  <si>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</si>
  <si>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</si>
  <si>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</si>
  <si>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</si>
  <si>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</si>
  <si>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</si>
  <si>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</si>
  <si>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</si>
  <si>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</si>
  <si>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</si>
  <si>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</si>
  <si>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</si>
  <si>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</si>
  <si>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</si>
  <si>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</si>
  <si>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</si>
  <si>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</si>
  <si>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</si>
  <si>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</si>
  <si>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</si>
  <si>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</si>
  <si>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</si>
  <si>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</si>
  <si>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</si>
  <si>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</si>
  <si>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</si>
  <si>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</si>
  <si>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</si>
  <si>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</si>
  <si>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</si>
  <si>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</si>
  <si>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</si>
  <si>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</si>
  <si>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</si>
  <si>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</si>
  <si>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</si>
  <si>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</si>
  <si>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</si>
  <si>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</si>
  <si>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</si>
  <si>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</si>
  <si>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</si>
  <si>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</si>
  <si>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</si>
  <si>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</si>
  <si>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</si>
  <si>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</si>
  <si>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</si>
  <si>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</si>
  <si>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</si>
  <si>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</si>
  <si>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</si>
  <si>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</si>
  <si>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</si>
  <si>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</si>
  <si>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</si>
  <si>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</si>
  <si>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</si>
  <si>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</si>
  <si>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</si>
  <si>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</si>
  <si>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</si>
  <si>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</si>
  <si>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</si>
  <si>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</si>
  <si>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</si>
  <si>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</si>
  <si>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</si>
  <si>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</si>
  <si>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</si>
  <si>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</si>
  <si>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</si>
  <si>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</si>
  <si>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</si>
  <si>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</si>
  <si>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</si>
  <si>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</si>
  <si>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</si>
  <si>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</si>
  <si>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</si>
  <si>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</si>
  <si>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</si>
  <si>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</si>
  <si>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</si>
  <si>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</si>
  <si>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</si>
  <si>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</si>
  <si>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</si>
  <si>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</si>
  <si>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</si>
  <si>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</si>
  <si>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</si>
  <si>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</si>
  <si>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</si>
  <si>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</si>
  <si>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</si>
  <si>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</si>
  <si>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</si>
  <si>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</si>
  <si>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</si>
  <si>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</si>
  <si>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</si>
  <si>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</si>
  <si>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</si>
  <si>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</si>
  <si>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</si>
  <si>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</si>
  <si>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</si>
  <si>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</si>
  <si>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</si>
  <si>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</si>
  <si>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</si>
  <si>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</si>
  <si>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</si>
  <si>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</si>
  <si>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</si>
  <si>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</si>
  <si>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</si>
  <si>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</si>
  <si>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</si>
  <si>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</si>
  <si>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</si>
  <si>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</si>
  <si>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</si>
  <si>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</si>
  <si>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</si>
  <si>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</si>
  <si>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</si>
  <si>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</si>
  <si>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</si>
  <si>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</si>
  <si>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</si>
  <si>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</si>
  <si>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</si>
  <si>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</si>
  <si>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</si>
  <si>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</si>
  <si>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</si>
  <si>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</si>
  <si>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</si>
  <si>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</si>
  <si>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</si>
  <si>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</si>
  <si>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</si>
  <si>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</si>
  <si>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</si>
  <si>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</si>
  <si>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</si>
  <si>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</si>
  <si>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</si>
  <si>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</si>
  <si>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</si>
  <si>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</si>
  <si>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</si>
  <si>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</si>
  <si>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</si>
  <si>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</si>
  <si>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</si>
  <si>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</si>
  <si>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</si>
  <si>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</si>
  <si>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</si>
  <si>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</si>
  <si>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</si>
  <si>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</si>
  <si>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</si>
  <si>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</si>
  <si>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</si>
  <si>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</si>
  <si>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</si>
  <si>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</si>
  <si>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</si>
  <si>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</si>
  <si>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</si>
  <si>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</si>
  <si>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</si>
  <si>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</si>
  <si>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</si>
  <si>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</si>
  <si>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</si>
  <si>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</si>
  <si>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</si>
  <si>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</si>
  <si>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</si>
  <si>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</si>
  <si>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</si>
  <si>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</si>
  <si>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</si>
  <si>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</si>
  <si>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</si>
  <si>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</si>
  <si>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</si>
  <si>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</si>
  <si>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</si>
  <si>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</si>
  <si>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</si>
  <si>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</si>
  <si>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</si>
  <si>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</si>
  <si>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</si>
  <si>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</si>
  <si>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</si>
  <si>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</si>
  <si>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</si>
  <si>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</si>
  <si>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</si>
  <si>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</si>
  <si>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</si>
  <si>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</si>
  <si>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</si>
  <si>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</si>
  <si>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</si>
  <si>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</si>
  <si>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</si>
  <si>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</si>
  <si>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</si>
  <si>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</si>
  <si>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</si>
  <si>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</si>
  <si>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</si>
  <si>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</si>
  <si>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</si>
  <si>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</si>
  <si>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</si>
  <si>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</si>
  <si>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</si>
  <si>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</si>
  <si>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</si>
  <si>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</si>
  <si>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</si>
  <si>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</si>
  <si>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</si>
  <si>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</si>
  <si>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</si>
  <si>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</si>
  <si>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</si>
  <si>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</si>
  <si>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</si>
  <si>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</si>
  <si>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</si>
  <si>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</si>
  <si>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</si>
  <si>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</si>
  <si>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</si>
  <si>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</si>
  <si>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</si>
  <si>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</si>
  <si>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</si>
  <si>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</si>
  <si>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</si>
  <si>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</si>
  <si>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</si>
  <si>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</si>
  <si>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</si>
  <si>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</si>
  <si>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</si>
  <si>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</si>
  <si>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</si>
  <si>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</si>
  <si>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</si>
  <si>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</si>
  <si>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</si>
  <si>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</si>
  <si>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</si>
  <si>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</si>
  <si>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</si>
  <si>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</si>
  <si>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</si>
  <si>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</si>
  <si>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</si>
  <si>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</si>
  <si>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</si>
  <si>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</si>
  <si>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</si>
  <si>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</si>
  <si>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</si>
  <si>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</si>
  <si>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</si>
  <si>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</si>
  <si>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</si>
  <si>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</si>
  <si>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</si>
  <si>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</si>
  <si>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</si>
  <si>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</si>
  <si>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</si>
  <si>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</si>
  <si>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</si>
  <si>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</si>
  <si>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</si>
  <si>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</si>
  <si>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</si>
  <si>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</si>
  <si>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</si>
  <si>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</si>
  <si>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</si>
  <si>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</si>
  <si>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</si>
  <si>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</si>
  <si>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</si>
  <si>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</si>
  <si>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</si>
  <si>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</si>
  <si>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</si>
  <si>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</si>
  <si>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</si>
  <si>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</si>
  <si>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</si>
  <si>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</si>
  <si>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</si>
  <si>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</si>
  <si>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</si>
  <si>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</si>
  <si>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</si>
  <si>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</si>
  <si>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</si>
  <si>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</si>
  <si>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</si>
  <si>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</si>
  <si>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</si>
  <si>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</si>
  <si>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</si>
  <si>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</si>
  <si>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</si>
  <si>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</si>
  <si>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</si>
  <si>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</si>
  <si>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</si>
  <si>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</si>
  <si>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</si>
  <si>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</si>
  <si>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</si>
  <si>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</si>
  <si>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</si>
  <si>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</si>
  <si>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</si>
  <si>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</si>
  <si>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</si>
  <si>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</si>
  <si>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</si>
  <si>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</si>
  <si>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</si>
  <si>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</si>
  <si>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</si>
  <si>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</si>
  <si>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</si>
  <si>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</si>
  <si>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</si>
  <si>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</si>
  <si>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</si>
  <si>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</si>
  <si>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</si>
  <si>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</si>
  <si>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</si>
  <si>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</si>
  <si>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</si>
  <si>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</si>
  <si>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</si>
  <si>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</si>
  <si>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</si>
  <si>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</si>
  <si>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</si>
  <si>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</si>
  <si>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</si>
  <si>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</si>
  <si>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</si>
  <si>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</si>
  <si>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</si>
  <si>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</si>
  <si>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</si>
  <si>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</si>
  <si>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</si>
  <si>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</si>
  <si>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</si>
  <si>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</si>
  <si>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</si>
  <si>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</si>
  <si>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</si>
  <si>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</si>
  <si>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</si>
  <si>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</si>
  <si>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</si>
  <si>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</si>
  <si>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</si>
  <si>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</si>
  <si>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</si>
  <si>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</si>
  <si>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</si>
  <si>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</si>
  <si>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</si>
  <si>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</si>
  <si>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</si>
  <si>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</si>
  <si>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</si>
  <si>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</si>
  <si>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</si>
  <si>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</si>
  <si>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</si>
  <si>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</si>
  <si>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</si>
  <si>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</si>
  <si>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</si>
  <si>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</si>
  <si>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</si>
  <si>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</si>
  <si>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</si>
  <si>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</si>
  <si>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</si>
  <si>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</si>
  <si>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</si>
  <si>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</si>
  <si>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</si>
  <si>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</si>
  <si>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</si>
  <si>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</si>
  <si>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</si>
  <si>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</si>
  <si>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</si>
  <si>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</si>
  <si>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</si>
  <si>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</si>
  <si>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</si>
  <si>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</si>
  <si>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</si>
  <si>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</si>
  <si>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</si>
  <si>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</si>
  <si>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</si>
  <si>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</si>
  <si>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</si>
  <si>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</si>
  <si>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</si>
  <si>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</si>
  <si>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</si>
  <si>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</si>
  <si>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</si>
  <si>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</si>
  <si>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</si>
  <si>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</si>
  <si>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</si>
  <si>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</si>
  <si>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</si>
  <si>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</si>
  <si>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</si>
  <si>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</si>
  <si>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</si>
  <si>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</si>
  <si>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</si>
  <si>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</si>
  <si>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</si>
  <si>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</si>
  <si>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</si>
  <si>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</si>
  <si>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</si>
  <si>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</si>
  <si>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</si>
  <si>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</si>
  <si>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</si>
  <si>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</si>
  <si>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</si>
  <si>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</si>
  <si>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</si>
  <si>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</si>
  <si>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</si>
  <si>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</si>
  <si>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</si>
  <si>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</si>
  <si>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</si>
  <si>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</si>
  <si>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</si>
  <si>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</si>
  <si>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</si>
  <si>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</si>
  <si>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</si>
  <si>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</si>
  <si>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</si>
  <si>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</si>
  <si>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</si>
  <si>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</si>
  <si>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</si>
  <si>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</si>
  <si>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</si>
  <si>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</si>
  <si>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</si>
  <si>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</si>
  <si>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</si>
  <si>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</si>
  <si>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</si>
  <si>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</si>
  <si>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</si>
  <si>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</si>
  <si>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</si>
  <si>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</si>
  <si>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</si>
  <si>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</si>
  <si>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</si>
  <si>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</si>
  <si>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</si>
  <si>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</si>
  <si>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</si>
  <si>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</si>
  <si>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</si>
  <si>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</si>
  <si>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</si>
  <si>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</si>
  <si>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</si>
  <si>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</si>
  <si>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</si>
  <si>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</si>
  <si>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</si>
  <si>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</si>
  <si>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</si>
  <si>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</si>
  <si>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</si>
  <si>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</si>
  <si>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</si>
  <si>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</si>
  <si>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</si>
  <si>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</si>
  <si>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</si>
  <si>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</si>
  <si>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</si>
  <si>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</si>
  <si>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</si>
  <si>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</si>
  <si>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</si>
  <si>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</si>
  <si>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</si>
  <si>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</si>
  <si>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</si>
  <si>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</si>
  <si>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</si>
  <si>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</si>
  <si>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</si>
  <si>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</si>
  <si>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</si>
  <si>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</si>
  <si>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</si>
  <si>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</si>
  <si>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</si>
  <si>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</si>
  <si>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</si>
  <si>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</si>
  <si>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</si>
  <si>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</si>
  <si>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</si>
  <si>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</si>
  <si>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</si>
  <si>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</si>
  <si>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</si>
  <si>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</si>
  <si>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</si>
  <si>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</si>
  <si>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</si>
  <si>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</si>
  <si>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</si>
  <si>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</si>
  <si>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</si>
  <si>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</si>
  <si>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</si>
  <si>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</si>
  <si>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</si>
  <si>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</si>
  <si>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</si>
  <si>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</si>
  <si>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</si>
  <si>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</si>
  <si>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</si>
  <si>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</si>
  <si>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</si>
  <si>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</si>
  <si>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</si>
  <si>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</si>
  <si>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</si>
  <si>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</si>
  <si>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</si>
  <si>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</si>
  <si>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</si>
  <si>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</si>
  <si>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</si>
  <si>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</si>
  <si>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</si>
  <si>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</si>
  <si>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</si>
  <si>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</si>
  <si>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</si>
  <si>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</si>
  <si>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</si>
  <si>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</si>
  <si>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</si>
  <si>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</si>
  <si>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</si>
  <si>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</si>
  <si>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</si>
  <si>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</si>
  <si>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</si>
  <si>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</si>
  <si>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</si>
  <si>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</si>
  <si>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</si>
  <si>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</si>
  <si>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</si>
  <si>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</si>
  <si>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</si>
  <si>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</si>
  <si>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</si>
  <si>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</si>
  <si>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</si>
  <si>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</si>
  <si>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</si>
  <si>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</si>
  <si>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</si>
  <si>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</si>
  <si>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</si>
  <si>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</si>
  <si>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</si>
  <si>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</si>
  <si>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</si>
  <si>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</si>
  <si>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</si>
  <si>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</si>
  <si>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</si>
  <si>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</si>
  <si>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</si>
  <si>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</si>
  <si>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</si>
  <si>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</si>
  <si>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</si>
  <si>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</si>
  <si>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</si>
  <si>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</si>
  <si>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</si>
  <si>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</si>
  <si>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</si>
  <si>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</si>
  <si>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</si>
  <si>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</si>
  <si>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</si>
  <si>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</si>
  <si>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</si>
  <si>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</si>
  <si>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</si>
  <si>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</si>
  <si>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</si>
  <si>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</si>
  <si>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</si>
  <si>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</si>
  <si>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</si>
  <si>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</si>
  <si>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</si>
  <si>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</si>
  <si>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</si>
  <si>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</si>
  <si>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</si>
  <si>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</si>
  <si>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</si>
  <si>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</si>
  <si>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</si>
  <si>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</si>
  <si>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</si>
  <si>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</si>
  <si>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</si>
  <si>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</si>
  <si>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</si>
  <si>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</si>
  <si>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</si>
  <si>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</si>
  <si>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</si>
  <si>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</si>
  <si>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</si>
  <si>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</si>
  <si>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</si>
  <si>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</si>
  <si>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</si>
  <si>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</si>
  <si>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</si>
  <si>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</si>
  <si>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</si>
  <si>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</si>
  <si>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</si>
  <si>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</si>
  <si>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</si>
  <si>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</si>
  <si>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</si>
  <si>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</si>
  <si>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</si>
  <si>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</si>
  <si>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</si>
  <si>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</si>
  <si>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</si>
  <si>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</si>
  <si>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</si>
  <si>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</si>
  <si>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</si>
  <si>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</si>
  <si>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</si>
  <si>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</si>
  <si>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</si>
  <si>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</si>
  <si>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</si>
  <si>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</si>
  <si>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</si>
  <si>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</si>
  <si>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</si>
  <si>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</si>
  <si>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</si>
  <si>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</si>
  <si>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</si>
  <si>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</si>
  <si>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</si>
  <si>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</si>
  <si>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</si>
  <si>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</si>
  <si>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</si>
  <si>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</si>
  <si>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</si>
  <si>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</si>
  <si>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</si>
  <si>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</si>
  <si>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</si>
  <si>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</si>
  <si>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</si>
  <si>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</si>
  <si>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</si>
  <si>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</si>
  <si>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</si>
  <si>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</si>
  <si>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</si>
  <si>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</si>
  <si>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</si>
  <si>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</si>
  <si>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</si>
  <si>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</si>
  <si>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</si>
  <si>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</si>
  <si>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</si>
  <si>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</si>
  <si>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</si>
  <si>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</si>
  <si>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</si>
  <si>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</si>
  <si>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</si>
  <si>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</si>
  <si>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</si>
  <si>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</si>
  <si>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</si>
  <si>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</si>
  <si>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</si>
  <si>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</si>
  <si>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</si>
  <si>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</si>
  <si>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</si>
  <si>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</si>
  <si>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</si>
  <si>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</si>
  <si>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</si>
  <si>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</si>
  <si>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</si>
  <si>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</si>
  <si>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</si>
  <si>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</si>
  <si>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</si>
  <si>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</si>
  <si>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</si>
  <si>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</si>
  <si>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</si>
  <si>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</si>
  <si>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</si>
  <si>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</si>
  <si>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</si>
  <si>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</si>
  <si>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</si>
  <si>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</si>
  <si>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</si>
  <si>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</si>
  <si>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</si>
  <si>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</si>
  <si>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</si>
  <si>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</si>
  <si>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</si>
  <si>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</si>
  <si>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</si>
  <si>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</si>
  <si>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</si>
  <si>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</si>
  <si>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</si>
  <si>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</si>
  <si>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</si>
  <si>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</si>
  <si>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</si>
  <si>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</si>
  <si>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</si>
  <si>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</si>
  <si>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</si>
  <si>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</si>
  <si>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</si>
  <si>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</si>
  <si>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</si>
  <si>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</si>
  <si>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</si>
  <si>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</si>
  <si>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</si>
  <si>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</si>
  <si>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</si>
  <si>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</si>
  <si>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</si>
  <si>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</si>
  <si>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</si>
  <si>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</si>
  <si>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</si>
  <si>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</si>
  <si>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</si>
  <si>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</si>
  <si>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</si>
  <si>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</si>
  <si>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</si>
  <si>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</si>
  <si>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</si>
  <si>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</si>
  <si>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</si>
  <si>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</si>
  <si>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</si>
  <si>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</si>
  <si>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</si>
  <si>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</si>
  <si>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</si>
  <si>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</si>
  <si>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</si>
  <si>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</si>
  <si>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</si>
  <si>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</si>
  <si>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</si>
  <si>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</si>
  <si>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</si>
  <si>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</si>
  <si>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</si>
  <si>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</si>
  <si>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</si>
  <si>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</si>
  <si>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</si>
  <si>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</si>
  <si>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</si>
  <si>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</si>
  <si>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</si>
  <si>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</si>
  <si>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</si>
  <si>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</si>
  <si>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</si>
  <si>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</si>
  <si>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</si>
  <si>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</si>
  <si>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</si>
  <si>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</si>
  <si>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</si>
  <si>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</si>
  <si>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</si>
  <si>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</si>
  <si>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</si>
  <si>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</si>
  <si>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</si>
  <si>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</si>
  <si>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</si>
  <si>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</si>
  <si>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</si>
  <si>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</si>
  <si>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</si>
  <si>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</si>
  <si>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</si>
  <si>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</si>
  <si>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</si>
  <si>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</si>
  <si>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</si>
  <si>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</si>
  <si>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</si>
  <si>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</si>
  <si>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</si>
  <si>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</si>
  <si>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</si>
  <si>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</si>
  <si>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</si>
  <si>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</si>
  <si>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</si>
  <si>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</si>
  <si>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</si>
  <si>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</si>
  <si>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</si>
  <si>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</si>
  <si>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</si>
  <si>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</si>
  <si>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</si>
  <si>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</si>
  <si>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</si>
  <si>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</si>
  <si>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</si>
  <si>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</si>
  <si>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</si>
  <si>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</si>
  <si>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</si>
  <si>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</si>
  <si>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</si>
  <si>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</si>
  <si>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</si>
  <si>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</si>
  <si>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</si>
  <si>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</si>
  <si>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</si>
  <si>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</si>
  <si>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</si>
  <si>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</si>
  <si>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</si>
  <si>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</si>
  <si>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</si>
  <si>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</si>
  <si>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</si>
  <si>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</si>
  <si>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</si>
  <si>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</si>
  <si>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</si>
  <si>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</si>
  <si>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</si>
  <si>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</si>
  <si>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</si>
  <si>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</si>
  <si>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</si>
  <si>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</si>
  <si>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</si>
  <si>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</si>
  <si>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</si>
  <si>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</si>
  <si>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</si>
  <si>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</si>
  <si>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</si>
  <si>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</si>
  <si>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</si>
  <si>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</si>
  <si>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</si>
  <si>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</si>
  <si>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</si>
  <si>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</si>
  <si>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</si>
  <si>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</si>
  <si>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</si>
  <si>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</si>
  <si>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</si>
  <si>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</si>
  <si>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</si>
  <si>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</si>
  <si>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</si>
  <si>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</si>
  <si>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</si>
  <si>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</si>
  <si>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</si>
  <si>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</si>
  <si>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</si>
  <si>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</si>
  <si>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</si>
  <si>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</si>
  <si>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</si>
  <si>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</si>
  <si>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</si>
  <si>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</si>
  <si>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</si>
  <si>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</si>
  <si>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</si>
  <si>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</si>
  <si>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</si>
  <si>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</si>
  <si>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</si>
  <si>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</si>
  <si>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</si>
  <si>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</si>
  <si>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</si>
  <si>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</si>
  <si>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</si>
  <si>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</si>
  <si>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</si>
  <si>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</si>
  <si>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</si>
  <si>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</si>
  <si>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</si>
  <si>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</si>
  <si>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</si>
  <si>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</si>
  <si>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</si>
  <si>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</si>
  <si>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</si>
  <si>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</si>
  <si>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</si>
  <si>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</si>
  <si>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</si>
  <si>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</si>
  <si>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</si>
  <si>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</si>
  <si>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</si>
  <si>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</si>
  <si>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</si>
  <si>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</si>
  <si>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</si>
  <si>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</si>
  <si>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</si>
  <si>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</si>
  <si>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</si>
  <si>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</si>
  <si>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</si>
  <si>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</si>
  <si>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</si>
  <si>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</si>
  <si>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</si>
  <si>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</si>
  <si>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</si>
  <si>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</si>
  <si>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</si>
  <si>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</si>
  <si>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</si>
  <si>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</si>
  <si>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</si>
  <si>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</si>
  <si>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</si>
  <si>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</si>
  <si>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</si>
  <si>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</si>
  <si>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</si>
  <si>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</si>
  <si>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</si>
  <si>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</si>
  <si>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</si>
  <si>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</si>
  <si>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</si>
  <si>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</si>
  <si>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</si>
  <si>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</si>
  <si>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</si>
  <si>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</si>
  <si>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</si>
  <si>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</si>
  <si>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</si>
  <si>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</si>
  <si>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</si>
  <si>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</si>
  <si>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</si>
  <si>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</si>
  <si>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</si>
  <si>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</si>
  <si>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</si>
  <si>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</si>
  <si>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</si>
  <si>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</si>
  <si>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</si>
  <si>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</si>
  <si>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</si>
  <si>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</si>
  <si>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</si>
  <si>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</si>
  <si>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</si>
  <si>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</si>
  <si>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</si>
  <si>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</si>
  <si>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</si>
  <si>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</si>
  <si>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</si>
  <si>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</si>
  <si>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</si>
  <si>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</si>
  <si>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</si>
  <si>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</si>
  <si>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</si>
  <si>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</si>
  <si>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</si>
  <si>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</si>
  <si>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</si>
  <si>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</si>
  <si>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</si>
  <si>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</si>
  <si>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</si>
  <si>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</si>
  <si>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</si>
  <si>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</si>
  <si>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</si>
  <si>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</si>
  <si>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</si>
  <si>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</si>
  <si>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</si>
  <si>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</si>
  <si>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</si>
  <si>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</si>
  <si>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</si>
  <si>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</si>
  <si>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</si>
  <si>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</si>
  <si>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</si>
  <si>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</si>
  <si>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</si>
  <si>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</si>
  <si>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</si>
  <si>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</si>
  <si>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</si>
  <si>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</si>
  <si>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</si>
  <si>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</si>
  <si>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</si>
  <si>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</si>
  <si>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</si>
  <si>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</si>
  <si>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</si>
  <si>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</si>
  <si>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</si>
  <si>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</si>
  <si>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</si>
  <si>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</si>
  <si>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</si>
  <si>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</si>
  <si>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</si>
  <si>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</si>
  <si>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</si>
  <si>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</si>
  <si>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</si>
  <si>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</si>
  <si>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</si>
  <si>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</si>
  <si>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</si>
  <si>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</si>
  <si>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</si>
  <si>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</si>
  <si>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</si>
  <si>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</si>
  <si>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</si>
  <si>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</si>
  <si>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</si>
  <si>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</si>
  <si>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</si>
  <si>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</si>
  <si>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</si>
  <si>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</si>
  <si>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</si>
  <si>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</si>
  <si>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</si>
  <si>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</si>
  <si>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</si>
  <si>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</si>
  <si>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</si>
  <si>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</si>
  <si>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</si>
  <si>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</si>
  <si>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</si>
  <si>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</si>
  <si>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</si>
  <si>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</si>
  <si>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</si>
  <si>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</si>
  <si>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</si>
  <si>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</si>
  <si>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</si>
  <si>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</si>
  <si>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</si>
  <si>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</si>
  <si>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</si>
  <si>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</si>
  <si>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</si>
  <si>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</si>
  <si>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</si>
  <si>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</si>
  <si>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</si>
  <si>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</si>
  <si>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</si>
  <si>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</si>
  <si>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</si>
  <si>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</si>
  <si>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</si>
  <si>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</si>
  <si>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</si>
  <si>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</si>
  <si>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</si>
  <si>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</si>
  <si>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</si>
  <si>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</si>
  <si>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</si>
  <si>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</si>
  <si>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</si>
  <si>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</si>
  <si>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</si>
  <si>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</si>
  <si>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</si>
  <si>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</si>
  <si>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</si>
  <si>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</si>
  <si>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</si>
  <si>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</si>
  <si>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</si>
  <si>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</si>
  <si>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</si>
  <si>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</si>
  <si>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</si>
  <si>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</si>
  <si>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</si>
  <si>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</si>
  <si>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</si>
  <si>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</si>
  <si>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</si>
  <si>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</si>
  <si>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</si>
  <si>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</si>
  <si>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</si>
  <si>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</si>
  <si>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</si>
  <si>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</si>
  <si>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</si>
  <si>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</si>
  <si>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</si>
  <si>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</si>
  <si>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</si>
  <si>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</si>
  <si>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</si>
  <si>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</si>
  <si>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</si>
  <si>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</si>
  <si>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</si>
  <si>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</si>
  <si>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</si>
  <si>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</si>
  <si>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</si>
  <si>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</si>
  <si>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</si>
  <si>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</si>
  <si>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</si>
  <si>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</si>
  <si>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</si>
  <si>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</si>
  <si>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</si>
  <si>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</si>
  <si>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</si>
  <si>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</si>
  <si>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</si>
  <si>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</si>
  <si>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</si>
  <si>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</si>
  <si>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</si>
  <si>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</si>
  <si>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</si>
  <si>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</si>
  <si>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</si>
  <si>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</si>
  <si>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</si>
  <si>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</si>
  <si>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</si>
  <si>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</si>
  <si>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</si>
  <si>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</si>
  <si>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</si>
  <si>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</si>
  <si>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</si>
  <si>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</si>
  <si>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</si>
  <si>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</si>
  <si>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</si>
  <si>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</si>
  <si>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</si>
  <si>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</si>
  <si>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</si>
  <si>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</si>
  <si>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</si>
  <si>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</si>
  <si>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</si>
  <si>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</si>
  <si>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</si>
  <si>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</si>
  <si>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</si>
  <si>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</si>
  <si>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</si>
  <si>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</si>
  <si>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</si>
  <si>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</si>
  <si>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</si>
  <si>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</si>
  <si>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</si>
  <si>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</si>
  <si>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</si>
  <si>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</si>
  <si>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</si>
  <si>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</si>
  <si>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</si>
  <si>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</si>
  <si>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</si>
  <si>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</si>
  <si>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</si>
  <si>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</si>
  <si>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</si>
  <si>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</si>
  <si>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</si>
  <si>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</si>
  <si>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</si>
  <si>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</si>
  <si>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</si>
  <si>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</si>
  <si>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</si>
  <si>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</si>
  <si>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</si>
  <si>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</si>
  <si>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</si>
  <si>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</si>
  <si>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</si>
  <si>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</si>
  <si>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</si>
  <si>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</si>
  <si>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</si>
  <si>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</si>
  <si>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</si>
  <si>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</si>
  <si>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</si>
  <si>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</si>
  <si>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</si>
  <si>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</si>
  <si>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</si>
  <si>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</si>
  <si>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</si>
  <si>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</si>
  <si>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</si>
  <si>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</si>
  <si>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</si>
  <si>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</si>
  <si>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</si>
  <si>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</si>
  <si>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</si>
  <si>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</si>
  <si>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</si>
  <si>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</si>
  <si>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</si>
  <si>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</si>
  <si>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</si>
  <si>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</si>
  <si>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</si>
  <si>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</si>
  <si>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</si>
  <si>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</si>
  <si>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</si>
  <si>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</si>
  <si>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</si>
  <si>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</si>
  <si>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</si>
  <si>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</si>
  <si>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</si>
  <si>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</si>
  <si>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</si>
  <si>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</si>
  <si>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</si>
  <si>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</si>
  <si>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</si>
  <si>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</si>
  <si>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</si>
  <si>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</si>
  <si>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</si>
  <si>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</si>
  <si>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</si>
  <si>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</si>
  <si>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</si>
  <si>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</si>
  <si>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</si>
  <si>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</si>
  <si>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</si>
  <si>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</si>
  <si>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</si>
  <si>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</si>
  <si>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</si>
  <si>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</si>
  <si>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</si>
  <si>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</si>
  <si>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</si>
  <si>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</si>
  <si>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</si>
  <si>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</si>
  <si>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</si>
  <si>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</si>
  <si>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</si>
  <si>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</si>
  <si>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</si>
  <si>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</si>
  <si>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</si>
  <si>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</si>
  <si>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</si>
  <si>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</si>
  <si>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</si>
  <si>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</si>
  <si>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</si>
  <si>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</si>
  <si>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</si>
  <si>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</si>
  <si>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</si>
  <si>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</si>
  <si>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</si>
  <si>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</si>
  <si>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</si>
  <si>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</si>
  <si>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</si>
  <si>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</si>
  <si>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</si>
  <si>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</si>
  <si>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</si>
  <si>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</si>
  <si>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</si>
  <si>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</si>
  <si>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</si>
  <si>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</si>
  <si>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</si>
  <si>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</si>
  <si>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</si>
  <si>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</si>
  <si>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</si>
  <si>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</si>
  <si>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</si>
  <si>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</si>
  <si>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</si>
  <si>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</si>
  <si>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</si>
  <si>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</si>
  <si>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</si>
  <si>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</si>
  <si>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</si>
  <si>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</si>
  <si>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</si>
  <si>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</si>
  <si>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</si>
  <si>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</si>
  <si>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</si>
  <si>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</si>
  <si>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</si>
  <si>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</si>
  <si>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</si>
  <si>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</si>
  <si>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</si>
  <si>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</si>
  <si>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</si>
  <si>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</si>
  <si>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</si>
  <si>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</si>
  <si>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</si>
  <si>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</si>
  <si>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</si>
  <si>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</si>
  <si>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</si>
  <si>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</si>
  <si>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</si>
  <si>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</si>
  <si>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</si>
  <si>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</si>
  <si>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</si>
  <si>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</si>
  <si>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</si>
  <si>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</si>
  <si>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</si>
  <si>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</si>
  <si>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</si>
  <si>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</si>
  <si>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</si>
  <si>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</si>
  <si>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</si>
  <si>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</si>
  <si>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</si>
  <si>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</si>
  <si>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</si>
  <si>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</si>
  <si>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</si>
  <si>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</si>
  <si>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</si>
  <si>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</si>
  <si>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</si>
  <si>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</si>
  <si>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</si>
  <si>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</si>
  <si>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</si>
  <si>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</si>
  <si>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</si>
  <si>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</si>
  <si>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</si>
  <si>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</si>
  <si>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</si>
  <si>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</si>
  <si>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</si>
  <si>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</si>
  <si>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</si>
  <si>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</si>
  <si>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</si>
  <si>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</si>
  <si>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</si>
  <si>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</si>
  <si>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</si>
  <si>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</si>
  <si>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</si>
  <si>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</si>
  <si>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</si>
  <si>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</si>
  <si>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</si>
  <si>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</si>
  <si>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</si>
  <si>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</si>
  <si>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</si>
  <si>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</si>
  <si>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</si>
  <si>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</si>
  <si>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</si>
  <si>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</si>
  <si>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</si>
  <si>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</si>
  <si>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</si>
  <si>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</si>
  <si>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</si>
  <si>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</si>
  <si>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</si>
  <si>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</si>
  <si>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</si>
  <si>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</si>
  <si>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</si>
  <si>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</si>
  <si>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</si>
  <si>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</si>
  <si>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</si>
  <si>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</si>
  <si>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</si>
  <si>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</si>
  <si>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</si>
  <si>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</si>
  <si>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</si>
  <si>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</si>
  <si>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</si>
  <si>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</si>
  <si>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</si>
  <si>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</si>
  <si>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</si>
  <si>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</si>
  <si>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</si>
  <si>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</si>
  <si>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</si>
  <si>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</si>
  <si>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</si>
  <si>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</si>
  <si>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</si>
  <si>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</si>
  <si>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</si>
  <si>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</si>
  <si>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</si>
  <si>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</si>
  <si>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</si>
  <si>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</si>
  <si>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</si>
  <si>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</si>
  <si>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</si>
  <si>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</si>
  <si>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</si>
  <si>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</si>
  <si>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</si>
  <si>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</si>
  <si>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</si>
  <si>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</si>
  <si>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</si>
  <si>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</si>
  <si>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</si>
  <si>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</si>
  <si>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</si>
  <si>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</si>
  <si>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</si>
  <si>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</si>
  <si>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</si>
  <si>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</si>
  <si>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</si>
  <si>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</si>
  <si>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</si>
  <si>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</si>
  <si>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</si>
  <si>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</si>
  <si>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</si>
  <si>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</si>
  <si>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</si>
  <si>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</si>
  <si>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</si>
  <si>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</si>
  <si>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</si>
  <si>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</si>
  <si>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</si>
  <si>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</si>
  <si>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</si>
  <si>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</si>
  <si>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</si>
  <si>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</si>
  <si>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</si>
  <si>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</si>
  <si>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</si>
  <si>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</si>
  <si>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</si>
  <si>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</si>
  <si>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</si>
  <si>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</si>
  <si>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</si>
  <si>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</si>
  <si>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</si>
  <si>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</si>
  <si>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</si>
  <si>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</si>
  <si>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</si>
  <si>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</si>
  <si>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</si>
  <si>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</si>
  <si>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</si>
  <si>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</si>
  <si>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</si>
  <si>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</si>
  <si>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</si>
  <si>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</si>
  <si>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</si>
  <si>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</si>
  <si>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</si>
  <si>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</si>
  <si>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</si>
  <si>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</si>
  <si>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</si>
  <si>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</si>
  <si>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</si>
  <si>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</si>
  <si>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</si>
  <si>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</si>
  <si>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</si>
  <si>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</si>
  <si>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</si>
  <si>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</si>
  <si>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</si>
  <si>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</si>
  <si>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</si>
  <si>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</si>
  <si>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</si>
  <si>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</si>
  <si>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</si>
  <si>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</si>
  <si>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</si>
  <si>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</si>
  <si>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</si>
  <si>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</si>
  <si>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</si>
  <si>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</si>
  <si>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</si>
  <si>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</si>
  <si>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</si>
  <si>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</si>
  <si>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</si>
  <si>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</si>
  <si>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</si>
  <si>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</si>
  <si>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</si>
  <si>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</si>
  <si>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</si>
  <si>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</si>
  <si>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</si>
  <si>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</si>
  <si>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</si>
  <si>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</si>
  <si>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</si>
  <si>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</si>
  <si>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</si>
  <si>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</si>
  <si>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</si>
  <si>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</si>
  <si>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</si>
  <si>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</si>
  <si>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</si>
  <si>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</si>
  <si>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</si>
  <si>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</si>
  <si>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</si>
  <si>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</si>
  <si>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</si>
  <si>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</si>
  <si>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</si>
  <si>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</si>
  <si>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</si>
  <si>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</si>
  <si>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</si>
  <si>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</si>
  <si>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</si>
  <si>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</si>
  <si>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</si>
  <si>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</si>
  <si>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</si>
  <si>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</si>
  <si>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</si>
  <si>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</si>
  <si>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</si>
  <si>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</si>
  <si>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</si>
  <si>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</si>
  <si>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</si>
  <si>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</si>
  <si>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</si>
  <si>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</si>
  <si>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</si>
  <si>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</si>
  <si>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</si>
  <si>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</si>
  <si>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</si>
  <si>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</si>
  <si>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</si>
  <si>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</si>
  <si>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</si>
  <si>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</si>
  <si>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</si>
  <si>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</si>
  <si>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</si>
  <si>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</si>
  <si>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</si>
  <si>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</si>
  <si>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</si>
  <si>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</si>
  <si>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</si>
  <si>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</si>
  <si>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</si>
  <si>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</si>
  <si>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</si>
  <si>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</si>
  <si>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</si>
  <si>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</si>
  <si>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</si>
  <si>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</si>
  <si>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</si>
  <si>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</si>
  <si>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</si>
  <si>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</si>
  <si>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</si>
  <si>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</si>
  <si>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</si>
  <si>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</si>
  <si>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</si>
  <si>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</si>
  <si>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</si>
  <si>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</si>
  <si>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</si>
  <si>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</si>
  <si>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</si>
  <si>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</si>
  <si>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</si>
  <si>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</si>
  <si>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</si>
  <si>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</si>
  <si>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</si>
  <si>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</si>
  <si>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</si>
  <si>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</si>
  <si>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</si>
  <si>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</si>
  <si>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</si>
  <si>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</si>
  <si>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</si>
  <si>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</si>
  <si>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</si>
  <si>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</si>
  <si>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</si>
  <si>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</si>
  <si>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</si>
  <si>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</si>
  <si>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</si>
  <si>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</si>
  <si>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</si>
  <si>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</si>
  <si>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</si>
  <si>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</si>
  <si>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</si>
  <si>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</si>
  <si>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</si>
  <si>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</si>
  <si>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</si>
  <si>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</si>
  <si>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</si>
  <si>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</si>
  <si>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</si>
  <si>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</si>
  <si>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</si>
  <si>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</si>
  <si>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</si>
  <si>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</si>
  <si>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</si>
  <si>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</si>
  <si>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</si>
  <si>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</si>
  <si>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</si>
  <si>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</si>
  <si>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</si>
  <si>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</si>
  <si>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</si>
  <si>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</si>
  <si>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</si>
  <si>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</si>
  <si>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</si>
  <si>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</si>
  <si>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</si>
  <si>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</si>
  <si>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</si>
  <si>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</si>
  <si>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</si>
  <si>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</si>
  <si>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</si>
  <si>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</si>
  <si>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</si>
  <si>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</si>
  <si>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</si>
  <si>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</si>
  <si>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</si>
  <si>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</si>
  <si>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</si>
  <si>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</si>
  <si>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</si>
  <si>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</si>
  <si>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</si>
  <si>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</si>
  <si>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</si>
  <si>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</si>
  <si>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</si>
  <si>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</si>
  <si>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</si>
  <si>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</si>
  <si>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</si>
  <si>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</si>
  <si>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</si>
  <si>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</si>
  <si>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</si>
  <si>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</si>
  <si>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</si>
  <si>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</si>
  <si>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</si>
  <si>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</si>
  <si>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</si>
  <si>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</si>
  <si>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</si>
  <si>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</si>
  <si>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</si>
  <si>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</si>
  <si>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</si>
  <si>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</si>
  <si>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</si>
  <si>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</si>
  <si>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</si>
  <si>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</si>
  <si>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</si>
  <si>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</si>
  <si>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</si>
  <si>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</si>
  <si>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</si>
  <si>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</si>
  <si>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</si>
  <si>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</si>
  <si>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</si>
  <si>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</si>
  <si>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</si>
  <si>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</si>
  <si>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</si>
  <si>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</si>
  <si>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</si>
  <si>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</si>
  <si>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</si>
  <si>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</si>
  <si>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</si>
  <si>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</si>
  <si>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</si>
  <si>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</si>
  <si>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</si>
  <si>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</si>
  <si>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</si>
  <si>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</si>
  <si>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</si>
  <si>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</si>
  <si>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</si>
  <si>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</si>
  <si>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</si>
  <si>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</si>
  <si>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</si>
  <si>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</si>
  <si>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</si>
  <si>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</si>
  <si>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</si>
  <si>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</si>
  <si>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</si>
  <si>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</si>
  <si>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</si>
  <si>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</si>
  <si>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</si>
  <si>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</si>
  <si>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</si>
  <si>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</si>
  <si>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</si>
  <si>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</si>
  <si>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</si>
  <si>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</si>
  <si>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</si>
  <si>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</si>
  <si>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</si>
  <si>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</si>
  <si>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</si>
  <si>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</si>
  <si>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</si>
  <si>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</si>
  <si>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</si>
  <si>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</si>
  <si>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</si>
  <si>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</si>
  <si>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</si>
  <si>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</si>
  <si>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</si>
  <si>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</si>
  <si>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</si>
  <si>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</si>
  <si>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</si>
  <si>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</si>
  <si>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</si>
  <si>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</si>
  <si>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</si>
  <si>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</si>
  <si>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</si>
  <si>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</si>
  <si>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</si>
  <si>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</si>
  <si>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</si>
  <si>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</si>
  <si>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</si>
  <si>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</si>
  <si>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</si>
  <si>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</si>
  <si>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</si>
  <si>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</si>
  <si>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</si>
  <si>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</si>
  <si>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</si>
  <si>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</si>
  <si>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</si>
  <si>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</si>
  <si>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</si>
  <si>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</si>
  <si>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</si>
  <si>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</si>
  <si>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</si>
  <si>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</si>
  <si>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</si>
  <si>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</si>
  <si>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</si>
  <si>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</si>
  <si>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</si>
  <si>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</si>
  <si>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</si>
  <si>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</si>
  <si>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</si>
  <si>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</si>
  <si>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</si>
  <si>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</si>
  <si>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</si>
  <si>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</si>
  <si>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</si>
  <si>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</si>
  <si>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</si>
  <si>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</si>
  <si>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</si>
  <si>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</si>
  <si>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</si>
  <si>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</si>
  <si>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</si>
  <si>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</si>
  <si>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</si>
  <si>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</si>
  <si>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</si>
  <si>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</si>
  <si>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</si>
  <si>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</si>
  <si>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</si>
  <si>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</si>
  <si>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</si>
  <si>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</si>
  <si>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</si>
  <si>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</si>
  <si>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</si>
  <si>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</si>
  <si>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</si>
  <si>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</si>
  <si>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</si>
  <si>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</si>
  <si>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</si>
  <si>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</si>
  <si>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</si>
  <si>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</si>
  <si>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</si>
  <si>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</si>
  <si>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</si>
  <si>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</si>
  <si>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</si>
  <si>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</si>
  <si>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</si>
  <si>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</si>
  <si>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</si>
  <si>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</si>
  <si>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</si>
  <si>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</si>
  <si>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</si>
  <si>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</si>
  <si>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</si>
  <si>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</si>
  <si>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</si>
  <si>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</si>
  <si>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</si>
  <si>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</si>
  <si>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</si>
  <si>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</si>
  <si>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</si>
  <si>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</si>
  <si>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</si>
  <si>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</si>
  <si>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</si>
  <si>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</si>
  <si>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</si>
  <si>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</si>
  <si>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</si>
  <si>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</si>
  <si>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</si>
  <si>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</si>
  <si>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</si>
  <si>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</si>
  <si>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</si>
  <si>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</si>
  <si>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</si>
  <si>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</si>
  <si>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</si>
  <si>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</si>
  <si>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</si>
  <si>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</si>
  <si>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</si>
  <si>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</si>
  <si>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</si>
  <si>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</si>
  <si>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</si>
  <si>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</si>
  <si>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</si>
  <si>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</si>
  <si>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</si>
  <si>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</si>
  <si>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</si>
  <si>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</si>
  <si>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</si>
  <si>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</si>
  <si>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</si>
  <si>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</si>
  <si>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</si>
  <si>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</si>
  <si>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</si>
  <si>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</si>
  <si>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</si>
  <si>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</si>
  <si>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</si>
  <si>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</si>
  <si>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</si>
  <si>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</si>
  <si>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</si>
  <si>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</si>
  <si>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</si>
  <si>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</si>
  <si>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</si>
  <si>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</si>
  <si>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</si>
  <si>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</si>
  <si>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</si>
  <si>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</si>
  <si>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</si>
  <si>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</si>
  <si>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</si>
  <si>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</si>
  <si>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</si>
  <si>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</si>
  <si>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</si>
  <si>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</si>
  <si>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</si>
  <si>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</si>
  <si>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</si>
  <si>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</si>
  <si>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</si>
  <si>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</si>
  <si>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</si>
  <si>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</si>
  <si>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</si>
  <si>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</si>
  <si>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</si>
  <si>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</si>
  <si>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</si>
  <si>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</si>
  <si>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</si>
  <si>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</si>
  <si>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</si>
  <si>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</si>
  <si>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</si>
  <si>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</si>
  <si>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</si>
  <si>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</si>
  <si>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</si>
  <si>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</si>
  <si>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</si>
  <si>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</si>
  <si>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</si>
  <si>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</si>
  <si>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</si>
  <si>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</si>
  <si>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</si>
  <si>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</si>
  <si>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</si>
  <si>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</si>
  <si>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</si>
  <si>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</si>
  <si>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</si>
  <si>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</si>
  <si>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</si>
  <si>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</si>
  <si>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</si>
  <si>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</si>
  <si>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</si>
  <si>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</si>
  <si>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</si>
  <si>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</si>
  <si>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</si>
  <si>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</si>
  <si>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</si>
  <si>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</si>
  <si>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</si>
  <si>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</si>
  <si>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</si>
  <si>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</si>
  <si>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</si>
  <si>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</si>
  <si>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</si>
  <si>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</si>
  <si>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</si>
  <si>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</si>
  <si>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</si>
  <si>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</si>
  <si>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</si>
  <si>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</si>
  <si>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</si>
  <si>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</si>
  <si>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</si>
  <si>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</si>
  <si>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</si>
  <si>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</si>
  <si>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</si>
  <si>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</si>
  <si>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</si>
  <si>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</si>
  <si>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</si>
  <si>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</si>
  <si>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</si>
  <si>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</si>
  <si>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</si>
  <si>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</si>
  <si>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</si>
  <si>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</si>
  <si>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</si>
  <si>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</si>
  <si>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</si>
  <si>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</si>
  <si>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</si>
  <si>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</si>
  <si>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</si>
  <si>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</si>
  <si>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</si>
  <si>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</si>
  <si>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</si>
  <si>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</si>
  <si>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</si>
  <si>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</si>
  <si>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</si>
  <si>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</si>
  <si>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</si>
  <si>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</si>
  <si>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</si>
  <si>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</si>
  <si>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</si>
  <si>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</si>
  <si>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</si>
  <si>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</si>
  <si>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</si>
  <si>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</si>
  <si>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</si>
  <si>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</si>
  <si>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</si>
  <si>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</si>
  <si>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</si>
  <si>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</si>
  <si>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</si>
  <si>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</si>
  <si>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</si>
  <si>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</si>
  <si>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</si>
  <si>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</si>
  <si>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</si>
  <si>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</si>
  <si>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</si>
  <si>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</si>
  <si>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</si>
  <si>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</si>
  <si>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</si>
  <si>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</si>
  <si>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</si>
  <si>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</si>
  <si>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</si>
  <si>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</si>
  <si>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</si>
  <si>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</si>
  <si>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</si>
  <si>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</si>
  <si>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</si>
  <si>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</si>
  <si>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</si>
  <si>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</si>
  <si>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</si>
  <si>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</si>
  <si>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</si>
  <si>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</si>
  <si>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</si>
  <si>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</si>
  <si>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</si>
  <si>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</si>
  <si>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</si>
  <si>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</si>
  <si>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</si>
  <si>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</si>
  <si>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</si>
  <si>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</si>
  <si>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</si>
  <si>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</si>
  <si>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</si>
  <si>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</si>
  <si>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</si>
  <si>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</si>
  <si>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</si>
  <si>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</si>
  <si>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</si>
  <si>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</si>
  <si>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</si>
  <si>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</si>
  <si>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</si>
  <si>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</si>
  <si>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</si>
  <si>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</si>
  <si>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</si>
  <si>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</si>
  <si>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</si>
  <si>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</si>
  <si>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</si>
  <si>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</si>
  <si>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</si>
  <si>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</si>
  <si>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</si>
  <si>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</si>
  <si>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</si>
  <si>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</si>
  <si>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</si>
  <si>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</si>
  <si>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</si>
  <si>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</si>
  <si>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</si>
  <si>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</si>
  <si>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</si>
  <si>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</si>
  <si>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</si>
  <si>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</si>
  <si>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</si>
  <si>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</si>
  <si>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</si>
  <si>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</si>
  <si>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</si>
  <si>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</si>
  <si>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</si>
  <si>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</si>
  <si>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</si>
  <si>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</si>
  <si>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</si>
  <si>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</si>
  <si>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</si>
  <si>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</si>
  <si>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</si>
  <si>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</si>
  <si>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</si>
  <si>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</si>
  <si>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</si>
  <si>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</si>
  <si>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</si>
  <si>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</si>
  <si>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</si>
  <si>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</si>
  <si>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</si>
  <si>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</si>
  <si>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</si>
  <si>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</si>
  <si>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</si>
  <si>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</si>
  <si>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</si>
  <si>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</si>
  <si>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</si>
  <si>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</si>
  <si>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</si>
  <si>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</si>
  <si>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</si>
  <si>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</si>
  <si>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</si>
  <si>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</si>
  <si>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</si>
  <si>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</si>
  <si>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</si>
  <si>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</si>
  <si>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</si>
  <si>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</si>
  <si>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</si>
  <si>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</si>
  <si>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</si>
  <si>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</si>
  <si>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</si>
  <si>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</si>
  <si>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</si>
  <si>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</si>
  <si>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</si>
  <si>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</si>
  <si>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</si>
  <si>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</si>
  <si>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</si>
  <si>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</si>
  <si>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</si>
  <si>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</si>
  <si>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</si>
  <si>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</si>
  <si>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</si>
  <si>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</si>
  <si>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</si>
  <si>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</si>
  <si>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</si>
  <si>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</si>
  <si>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</si>
  <si>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</si>
  <si>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</si>
  <si>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</si>
  <si>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</si>
  <si>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</si>
  <si>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</si>
  <si>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</si>
  <si>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</si>
  <si>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</si>
  <si>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</si>
  <si>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</si>
  <si>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</si>
  <si>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</si>
  <si>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</si>
  <si>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</si>
  <si>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</si>
  <si>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</si>
  <si>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</si>
  <si>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</si>
  <si>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</si>
  <si>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</si>
  <si>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</si>
  <si>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</si>
  <si>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</si>
  <si>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</si>
  <si>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</si>
  <si>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</si>
  <si>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</si>
  <si>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</si>
  <si>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</si>
  <si>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</si>
  <si>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</si>
  <si>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</si>
  <si>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</si>
  <si>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</si>
  <si>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</si>
  <si>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</si>
  <si>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</si>
  <si>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</si>
  <si>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</si>
  <si>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</si>
  <si>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</si>
  <si>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</si>
  <si>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</si>
  <si>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</si>
  <si>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</si>
  <si>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</si>
  <si>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</si>
  <si>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</si>
  <si>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</si>
  <si>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</si>
  <si>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</si>
  <si>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</si>
  <si>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</si>
  <si>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</si>
  <si>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</si>
  <si>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</si>
  <si>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</si>
  <si>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</si>
  <si>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</si>
  <si>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</si>
  <si>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</si>
  <si>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</si>
  <si>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</si>
  <si>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</si>
  <si>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</si>
  <si>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</si>
  <si>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</si>
  <si>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</si>
  <si>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</si>
  <si>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</si>
  <si>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</si>
  <si>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</si>
  <si>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</si>
  <si>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</si>
  <si>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</si>
  <si>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</si>
  <si>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</si>
  <si>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</si>
  <si>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</si>
  <si>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</si>
  <si>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</si>
  <si>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</si>
  <si>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</si>
  <si>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</si>
  <si>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</si>
  <si>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</si>
  <si>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</si>
  <si>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</si>
  <si>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</si>
  <si>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</si>
  <si>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</si>
  <si>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</si>
  <si>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</si>
  <si>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</si>
  <si>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</si>
  <si>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</si>
  <si>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</si>
  <si>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</si>
  <si>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</si>
  <si>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</si>
  <si>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</si>
  <si>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</si>
  <si>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</si>
  <si>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</si>
  <si>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</si>
  <si>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</si>
  <si>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</si>
  <si>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</si>
  <si>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</si>
  <si>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</si>
  <si>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</si>
  <si>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</si>
  <si>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</si>
  <si>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</si>
  <si>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</si>
  <si>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</si>
  <si>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</si>
  <si>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</si>
  <si>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</si>
  <si>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</si>
  <si>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</si>
  <si>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</si>
  <si>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</si>
  <si>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</si>
  <si>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</si>
  <si>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</si>
  <si>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</si>
  <si>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</si>
  <si>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</si>
  <si>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</si>
  <si>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</si>
  <si>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</si>
  <si>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</si>
  <si>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</si>
  <si>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</si>
  <si>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</si>
  <si>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</si>
  <si>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</si>
  <si>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</si>
  <si>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</si>
  <si>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</si>
  <si>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</si>
  <si>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</si>
  <si>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</si>
  <si>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</si>
  <si>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</si>
  <si>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</si>
  <si>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</si>
  <si>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</si>
  <si>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</si>
  <si>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</si>
  <si>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</si>
  <si>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</si>
  <si>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</si>
  <si>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</si>
  <si>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</si>
  <si>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</si>
  <si>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</si>
  <si>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</si>
  <si>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</si>
  <si>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</si>
  <si>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</si>
  <si>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</si>
  <si>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</si>
  <si>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</si>
  <si>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</si>
  <si>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</si>
  <si>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</si>
  <si>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</si>
  <si>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</si>
  <si>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</si>
  <si>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</si>
  <si>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</si>
  <si>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</si>
  <si>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</si>
  <si>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</si>
  <si>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</si>
  <si>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</si>
  <si>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</si>
  <si>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</si>
  <si>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</si>
  <si>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</si>
  <si>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</si>
  <si>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</si>
  <si>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</si>
  <si>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</si>
  <si>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</si>
  <si>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</si>
  <si>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</si>
  <si>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</si>
  <si>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</si>
  <si>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</si>
  <si>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</si>
  <si>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</si>
  <si>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</si>
  <si>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</si>
  <si>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</si>
  <si>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</si>
  <si>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</si>
  <si>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</si>
  <si>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</si>
  <si>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</si>
  <si>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</si>
  <si>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</si>
  <si>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</si>
  <si>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</si>
  <si>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</si>
  <si>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</si>
  <si>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</si>
  <si>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</si>
  <si>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</si>
  <si>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</si>
  <si>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</si>
  <si>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</si>
  <si>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</si>
  <si>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</si>
  <si>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</si>
  <si>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</si>
  <si>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</si>
  <si>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</si>
  <si>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</si>
  <si>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</si>
  <si>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</si>
  <si>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</si>
  <si>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</si>
  <si>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</si>
  <si>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</si>
  <si>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</si>
  <si>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</si>
  <si>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</si>
  <si>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</si>
  <si>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</si>
  <si>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</si>
  <si>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</si>
  <si>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</si>
  <si>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</si>
  <si>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</si>
  <si>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</si>
  <si>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</si>
  <si>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</si>
  <si>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</si>
  <si>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</si>
  <si>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</si>
  <si>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</si>
  <si>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</si>
  <si>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</si>
  <si>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</si>
  <si>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</si>
  <si>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</si>
  <si>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</si>
  <si>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</si>
  <si>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</si>
  <si>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</si>
  <si>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</si>
  <si>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</si>
  <si>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</si>
  <si>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</si>
  <si>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</si>
  <si>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</si>
  <si>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</si>
  <si>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</si>
  <si>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</si>
  <si>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</si>
  <si>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</si>
  <si>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</si>
  <si>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</si>
  <si>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</si>
  <si>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</si>
  <si>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</si>
  <si>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</si>
  <si>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</si>
  <si>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</si>
  <si>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</si>
  <si>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</si>
  <si>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</si>
  <si>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</si>
  <si>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</si>
  <si>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</si>
  <si>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</si>
  <si>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</si>
  <si>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</si>
  <si>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</si>
  <si>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</si>
  <si>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</si>
  <si>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</si>
  <si>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</si>
  <si>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</si>
  <si>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</si>
  <si>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</si>
  <si>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</si>
  <si>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</si>
  <si>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</si>
  <si>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</si>
  <si>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</si>
  <si>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</si>
  <si>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</si>
  <si>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</si>
  <si>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</si>
  <si>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</si>
  <si>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</si>
  <si>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</si>
  <si>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</si>
  <si>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</si>
  <si>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</si>
  <si>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</si>
  <si>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</si>
  <si>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</si>
  <si>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</si>
  <si>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</si>
  <si>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</si>
  <si>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</si>
  <si>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</si>
  <si>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</si>
  <si>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</si>
  <si>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</si>
  <si>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</si>
  <si>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</si>
  <si>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</si>
  <si>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</si>
  <si>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</si>
  <si>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</si>
  <si>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</si>
  <si>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</si>
  <si>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</si>
  <si>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</si>
  <si>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</si>
  <si>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</si>
  <si>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</si>
  <si>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</si>
  <si>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</si>
  <si>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</si>
  <si>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</si>
  <si>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</si>
  <si>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</si>
  <si>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</si>
  <si>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</si>
  <si>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</si>
  <si>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</si>
  <si>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</si>
  <si>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</si>
  <si>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</si>
  <si>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</si>
  <si>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</si>
  <si>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</si>
  <si>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</si>
  <si>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</si>
  <si>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</si>
  <si>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</si>
  <si>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</si>
  <si>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</si>
  <si>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</si>
  <si>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</si>
  <si>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</si>
  <si>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</si>
  <si>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</si>
  <si>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</si>
  <si>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</si>
  <si>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</si>
  <si>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</si>
  <si>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</si>
  <si>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</si>
  <si>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</si>
  <si>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</si>
  <si>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</si>
  <si>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</si>
  <si>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</si>
  <si>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</si>
  <si>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</si>
  <si>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</si>
  <si>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</si>
  <si>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</si>
  <si>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</si>
  <si>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</si>
  <si>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</si>
  <si>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</si>
  <si>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</si>
  <si>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</si>
  <si>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</si>
  <si>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</si>
  <si>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</si>
  <si>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</si>
  <si>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</si>
  <si>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</si>
  <si>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</si>
  <si>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</si>
  <si>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</si>
  <si>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</si>
  <si>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</si>
  <si>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</si>
  <si>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</si>
  <si>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</si>
  <si>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</si>
  <si>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</si>
  <si>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</si>
  <si>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</si>
  <si>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</si>
  <si>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</si>
  <si>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</si>
  <si>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</si>
  <si>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</si>
  <si>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</si>
  <si>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</si>
  <si>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</si>
  <si>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</si>
  <si>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</si>
  <si>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</si>
  <si>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</si>
  <si>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</si>
  <si>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</si>
  <si>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</si>
  <si>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</si>
  <si>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</si>
  <si>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</si>
  <si>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</si>
  <si>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</si>
  <si>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</si>
  <si>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</si>
  <si>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</si>
  <si>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</si>
  <si>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</si>
  <si>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</si>
  <si>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</si>
  <si>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</si>
  <si>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</si>
  <si>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</si>
  <si>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</si>
  <si>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</si>
  <si>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</si>
  <si>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</si>
  <si>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</si>
  <si>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</si>
  <si>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</si>
  <si>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</si>
  <si>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</si>
  <si>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</si>
  <si>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</si>
  <si>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</si>
  <si>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</si>
  <si>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</si>
  <si>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</si>
  <si>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</si>
  <si>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</si>
  <si>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</si>
  <si>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</si>
  <si>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</si>
  <si>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</si>
  <si>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</si>
  <si>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</si>
  <si>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</si>
  <si>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</si>
  <si>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</si>
  <si>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</si>
  <si>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</si>
  <si>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</si>
  <si>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</si>
  <si>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</si>
  <si>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</si>
  <si>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</si>
  <si>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</si>
  <si>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</si>
  <si>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</si>
  <si>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</si>
  <si>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</si>
  <si>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</si>
  <si>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</si>
  <si>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</si>
  <si>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</si>
  <si>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</si>
  <si>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</si>
  <si>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</si>
  <si>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</si>
  <si>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</si>
  <si>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</si>
  <si>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</si>
  <si>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</si>
  <si>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</si>
  <si>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</si>
  <si>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</si>
  <si>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</si>
  <si>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</si>
  <si>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</si>
  <si>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</si>
  <si>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</si>
  <si>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</si>
  <si>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</si>
  <si>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</si>
  <si>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</si>
  <si>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</si>
  <si>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</si>
  <si>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</si>
  <si>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</si>
  <si>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</si>
  <si>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</si>
  <si>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</si>
  <si>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</si>
  <si>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</si>
  <si>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</si>
  <si>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</si>
  <si>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</si>
  <si>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</si>
  <si>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</si>
  <si>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</si>
  <si>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</si>
  <si>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</si>
  <si>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</si>
  <si>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</si>
  <si>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</si>
  <si>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</si>
  <si>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</si>
  <si>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</si>
  <si>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</si>
  <si>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</si>
  <si>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</si>
  <si>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</si>
  <si>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</si>
  <si>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</si>
  <si>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</si>
  <si>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</si>
  <si>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</si>
  <si>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</si>
  <si>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</si>
  <si>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</si>
  <si>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</si>
  <si>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</si>
  <si>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</si>
  <si>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</si>
  <si>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</si>
  <si>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</si>
  <si>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</si>
  <si>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</si>
  <si>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</si>
  <si>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</si>
  <si>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</si>
  <si>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</si>
  <si>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</si>
  <si>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</si>
  <si>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</si>
  <si>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</si>
  <si>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</si>
  <si>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</si>
  <si>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</si>
  <si>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</si>
  <si>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</si>
  <si>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</si>
  <si>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</si>
  <si>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</si>
  <si>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</si>
  <si>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</si>
  <si>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</si>
  <si>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</si>
  <si>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</si>
  <si>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</si>
  <si>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</si>
  <si>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</si>
  <si>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</si>
  <si>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</si>
  <si>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</si>
  <si>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</si>
  <si>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</si>
  <si>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</si>
  <si>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</si>
  <si>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</si>
  <si>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</si>
  <si>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</si>
  <si>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</si>
  <si>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</si>
  <si>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</si>
  <si>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</si>
  <si>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</si>
  <si>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</si>
  <si>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</si>
  <si>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</si>
  <si>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</si>
  <si>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</si>
  <si>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</si>
  <si>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</si>
  <si>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</si>
  <si>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</si>
  <si>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</si>
  <si>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</si>
  <si>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</si>
  <si>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</si>
  <si>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</si>
  <si>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</si>
  <si>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</si>
  <si>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</si>
  <si>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</si>
  <si>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</si>
  <si>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</si>
  <si>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</si>
  <si>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</si>
  <si>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</si>
  <si>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</si>
  <si>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</si>
  <si>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</si>
  <si>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</si>
  <si>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</si>
  <si>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</si>
  <si>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</si>
  <si>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</si>
  <si>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</si>
  <si>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</si>
  <si>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</si>
  <si>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</si>
  <si>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</si>
  <si>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</si>
  <si>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</si>
  <si>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</si>
  <si>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</si>
  <si>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</si>
  <si>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</si>
  <si>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</si>
  <si>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</si>
  <si>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</si>
  <si>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</si>
  <si>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</si>
  <si>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</si>
  <si>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</si>
  <si>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</si>
  <si>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</si>
  <si>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</si>
  <si>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</si>
  <si>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</si>
  <si>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</si>
  <si>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</si>
  <si>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</si>
  <si>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</si>
  <si>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</si>
  <si>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</si>
  <si>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</si>
  <si>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</si>
  <si>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</si>
  <si>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</si>
  <si>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</si>
  <si>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</si>
  <si>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</si>
  <si>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</si>
  <si>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</si>
  <si>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</si>
  <si>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</si>
  <si>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</si>
  <si>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</si>
  <si>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</si>
  <si>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</si>
  <si>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</si>
  <si>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</si>
  <si>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</si>
  <si>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</si>
  <si>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</si>
  <si>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</si>
  <si>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</si>
  <si>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</si>
  <si>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</si>
  <si>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</si>
  <si>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</si>
  <si>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</si>
  <si>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</si>
  <si>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</si>
  <si>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</si>
  <si>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</si>
  <si>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</si>
  <si>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</si>
  <si>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</si>
  <si>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</si>
  <si>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</si>
  <si>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</si>
  <si>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</si>
  <si>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</si>
  <si>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</si>
  <si>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</si>
  <si>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</si>
  <si>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</si>
  <si>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</si>
  <si>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</si>
  <si>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</si>
  <si>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</si>
  <si>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</si>
  <si>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</si>
  <si>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</si>
  <si>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</si>
  <si>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</si>
  <si>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</si>
  <si>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</si>
  <si>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</si>
  <si>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</si>
  <si>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</si>
  <si>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</si>
  <si>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</si>
  <si>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</si>
  <si>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</si>
  <si>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</si>
  <si>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</si>
  <si>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</si>
  <si>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</si>
  <si>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</si>
  <si>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</si>
  <si>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</si>
  <si>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</si>
  <si>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</si>
  <si>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</si>
  <si>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</si>
  <si>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</si>
  <si>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</si>
  <si>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</si>
  <si>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</si>
  <si>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</si>
  <si>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</si>
  <si>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</si>
  <si>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</si>
  <si>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</si>
  <si>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</si>
  <si>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</si>
  <si>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</si>
  <si>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</si>
  <si>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</si>
  <si>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</si>
  <si>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</si>
  <si>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</si>
  <si>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</si>
  <si>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</si>
  <si>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</si>
  <si>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</si>
  <si>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</si>
  <si>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</si>
  <si>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</si>
  <si>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</si>
  <si>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</si>
  <si>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</si>
  <si>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</si>
  <si>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</si>
  <si>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</si>
  <si>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</si>
  <si>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</si>
  <si>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</si>
  <si>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</si>
  <si>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</si>
  <si>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</si>
  <si>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</si>
  <si>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</si>
  <si>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</si>
  <si>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</si>
  <si>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</si>
  <si>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</si>
  <si>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</si>
  <si>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</si>
  <si>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</si>
  <si>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</si>
  <si>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</si>
  <si>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</si>
  <si>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</si>
  <si>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</si>
  <si>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</si>
  <si>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</si>
  <si>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</si>
  <si>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</si>
  <si>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</si>
  <si>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</si>
  <si>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</si>
  <si>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</si>
  <si>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</si>
  <si>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</si>
  <si>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</si>
  <si>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</si>
  <si>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</si>
  <si>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</si>
  <si>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</si>
  <si>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</si>
  <si>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</si>
  <si>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</si>
  <si>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</si>
  <si>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</si>
  <si>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</si>
  <si>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</si>
  <si>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</si>
  <si>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</si>
  <si>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</si>
  <si>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</si>
  <si>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</si>
  <si>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</si>
  <si>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</si>
  <si>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</si>
  <si>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</si>
  <si>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</si>
  <si>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</si>
  <si>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</si>
  <si>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</si>
  <si>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</si>
  <si>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</si>
  <si>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</si>
  <si>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</si>
  <si>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</si>
  <si>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</si>
  <si>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</si>
  <si>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</si>
  <si>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</si>
  <si>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</si>
  <si>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</si>
  <si>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</si>
  <si>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</si>
  <si>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</si>
  <si>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</si>
  <si>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</si>
  <si>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</si>
  <si>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</si>
  <si>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</si>
  <si>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</si>
  <si>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</si>
  <si>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</si>
  <si>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</si>
  <si>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</si>
  <si>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</si>
  <si>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</si>
  <si>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</si>
  <si>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</si>
  <si>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</si>
  <si>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</si>
  <si>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</si>
  <si>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</si>
  <si>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</si>
  <si>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</si>
  <si>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</si>
  <si>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</si>
  <si>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</si>
  <si>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</si>
  <si>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</si>
  <si>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</si>
  <si>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</si>
  <si>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</si>
  <si>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</si>
  <si>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</si>
  <si>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</si>
  <si>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</si>
  <si>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</si>
  <si>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</si>
  <si>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</si>
  <si>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</si>
  <si>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</si>
  <si>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</si>
  <si>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</si>
  <si>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</si>
  <si>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</si>
  <si>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</si>
  <si>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</si>
  <si>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</si>
  <si>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</si>
  <si>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</si>
  <si>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</si>
  <si>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</si>
  <si>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</si>
  <si>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</si>
  <si>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</si>
  <si>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</si>
  <si>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</si>
  <si>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</si>
  <si>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</si>
  <si>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</si>
  <si>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</si>
  <si>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</si>
  <si>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</si>
  <si>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</si>
  <si>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</si>
  <si>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</si>
  <si>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</si>
  <si>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</si>
  <si>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</si>
  <si>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</si>
  <si>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</si>
  <si>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</si>
  <si>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</si>
  <si>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</si>
  <si>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</si>
  <si>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</si>
  <si>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</si>
  <si>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</si>
  <si>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</si>
  <si>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</si>
  <si>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</si>
  <si>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</si>
  <si>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</si>
  <si>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</si>
  <si>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</si>
  <si>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</si>
  <si>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</si>
  <si>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</si>
  <si>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</si>
  <si>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</si>
  <si>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</si>
  <si>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</si>
  <si>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</si>
  <si>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</si>
  <si>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</si>
  <si>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</si>
  <si>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</si>
  <si>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</si>
  <si>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</si>
  <si>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</si>
  <si>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</si>
  <si>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</si>
  <si>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</si>
  <si>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</si>
  <si>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</si>
  <si>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</si>
  <si>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</si>
  <si>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</si>
  <si>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</si>
  <si>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</si>
  <si>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</si>
  <si>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</si>
  <si>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</si>
  <si>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</si>
  <si>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</si>
  <si>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</si>
  <si>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</si>
  <si>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</si>
  <si>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</si>
  <si>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</si>
  <si>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</si>
  <si>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</si>
  <si>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</si>
  <si>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</si>
  <si>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</si>
  <si>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</si>
  <si>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</si>
  <si>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</si>
  <si>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</si>
  <si>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</si>
  <si>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</si>
  <si>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</si>
  <si>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</si>
  <si>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</si>
  <si>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</si>
  <si>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</si>
  <si>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</si>
  <si>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</si>
  <si>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</si>
  <si>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</si>
  <si>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</si>
  <si>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</si>
  <si>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</si>
  <si>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</si>
  <si>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</si>
  <si>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</si>
  <si>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</si>
  <si>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</si>
  <si>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</si>
  <si>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</si>
  <si>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</si>
  <si>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</si>
  <si>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</si>
  <si>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</si>
  <si>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</si>
  <si>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</si>
  <si>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</si>
  <si>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</si>
  <si>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</si>
  <si>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</si>
  <si>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</si>
  <si>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</si>
  <si>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</si>
  <si>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</si>
  <si>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</si>
  <si>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</si>
  <si>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</si>
  <si>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</si>
  <si>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</si>
  <si>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</si>
  <si>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</si>
  <si>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</si>
  <si>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</si>
  <si>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</si>
  <si>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</si>
  <si>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</si>
  <si>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</si>
  <si>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</si>
  <si>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</si>
  <si>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</si>
  <si>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</si>
  <si>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</si>
  <si>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</si>
  <si>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</si>
  <si>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</si>
  <si>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</si>
  <si>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</si>
  <si>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</si>
  <si>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</si>
  <si>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</si>
  <si>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</si>
  <si>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</si>
  <si>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</si>
  <si>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</si>
  <si>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</si>
  <si>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</si>
  <si>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</si>
  <si>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</si>
  <si>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</si>
  <si>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</si>
  <si>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</si>
  <si>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</si>
  <si>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</si>
  <si>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</si>
  <si>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</si>
  <si>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</si>
  <si>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</si>
  <si>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</si>
  <si>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</si>
  <si>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</si>
  <si>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</si>
  <si>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</si>
  <si>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</si>
  <si>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</si>
  <si>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</si>
  <si>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</si>
  <si>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</si>
  <si>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</si>
  <si>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</si>
  <si>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</si>
  <si>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</si>
  <si>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</si>
  <si>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</si>
  <si>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</si>
  <si>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</si>
  <si>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</si>
  <si>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</si>
  <si>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</si>
  <si>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</si>
  <si>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</si>
  <si>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</si>
  <si>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</si>
  <si>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</si>
  <si>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</si>
  <si>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</si>
  <si>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</si>
  <si>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</si>
  <si>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</si>
  <si>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</si>
  <si>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</si>
  <si>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</si>
  <si>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</si>
  <si>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</si>
  <si>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</si>
  <si>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</si>
  <si>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</si>
  <si>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</si>
  <si>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</si>
  <si>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</si>
  <si>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</si>
  <si>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</si>
  <si>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</si>
  <si>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</si>
  <si>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</si>
  <si>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</si>
  <si>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</si>
  <si>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</si>
  <si>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</si>
  <si>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</si>
  <si>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</si>
  <si>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</si>
  <si>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</si>
  <si>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</si>
  <si>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</si>
  <si>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</si>
  <si>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</si>
  <si>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</si>
  <si>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</si>
  <si>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</si>
  <si>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</si>
  <si>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</si>
  <si>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</si>
  <si>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</si>
  <si>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</si>
  <si>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</si>
  <si>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</si>
  <si>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</si>
  <si>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</si>
  <si>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</si>
  <si>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</si>
  <si>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</si>
  <si>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</si>
  <si>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</si>
  <si>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</si>
  <si>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</si>
  <si>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</si>
  <si>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</si>
  <si>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</si>
  <si>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</si>
  <si>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</si>
  <si>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</si>
  <si>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</si>
  <si>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</si>
  <si>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</si>
  <si>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</si>
  <si>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</si>
  <si>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</si>
  <si>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</si>
  <si>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</si>
  <si>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</si>
  <si>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</si>
  <si>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</si>
  <si>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</si>
  <si>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</si>
  <si>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</si>
  <si>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</si>
  <si>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</si>
  <si>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</si>
  <si>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</si>
  <si>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</si>
  <si>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</si>
  <si>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</si>
  <si>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</si>
  <si>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</si>
  <si>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</si>
  <si>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</si>
  <si>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</si>
  <si>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</si>
  <si>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</si>
  <si>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</si>
  <si>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</si>
  <si>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</si>
  <si>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</si>
  <si>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</si>
  <si>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</si>
  <si>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</si>
  <si>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</si>
  <si>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</si>
  <si>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</si>
  <si>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</si>
  <si>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</si>
  <si>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</si>
  <si>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</si>
  <si>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</si>
  <si>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</si>
  <si>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</si>
  <si>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</si>
  <si>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</si>
  <si>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</si>
  <si>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</si>
  <si>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</si>
  <si>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</si>
  <si>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</si>
  <si>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</si>
  <si>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</si>
  <si>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</si>
  <si>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</si>
  <si>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</si>
  <si>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</si>
  <si>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</si>
  <si>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</si>
  <si>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</si>
  <si>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</si>
  <si>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</si>
  <si>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</si>
  <si>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</si>
  <si>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</si>
  <si>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</si>
  <si>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</si>
  <si>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</si>
  <si>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</si>
  <si>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</si>
  <si>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</si>
  <si>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</si>
  <si>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</si>
  <si>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</si>
  <si>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</si>
  <si>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</si>
  <si>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</si>
  <si>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</si>
  <si>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</si>
  <si>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</si>
  <si>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</si>
  <si>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</si>
  <si>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</si>
  <si>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</si>
  <si>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</si>
  <si>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</si>
  <si>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</si>
  <si>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</si>
  <si>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</si>
  <si>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</si>
  <si>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</si>
  <si>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</si>
  <si>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</si>
  <si>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</si>
  <si>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</si>
  <si>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</si>
  <si>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</si>
  <si>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</si>
  <si>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</si>
  <si>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</si>
  <si>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</si>
  <si>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</si>
  <si>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</si>
  <si>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</si>
  <si>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</si>
  <si>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</si>
  <si>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</si>
  <si>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</si>
  <si>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</si>
  <si>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</si>
  <si>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</si>
  <si>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</si>
  <si>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</si>
  <si>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</si>
  <si>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</si>
  <si>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</si>
  <si>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</si>
  <si>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</si>
  <si>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</si>
  <si>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</si>
  <si>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</si>
  <si>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</si>
  <si>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</si>
  <si>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</si>
  <si>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</si>
  <si>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</si>
  <si>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</si>
  <si>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</si>
  <si>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</si>
  <si>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</si>
  <si>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</si>
  <si>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</si>
  <si>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</si>
  <si>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</si>
  <si>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</si>
  <si>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</si>
  <si>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</si>
  <si>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</si>
  <si>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</si>
  <si>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</si>
  <si>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</si>
  <si>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</si>
  <si>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</si>
  <si>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</si>
  <si>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</si>
  <si>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</si>
  <si>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</si>
  <si>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</si>
  <si>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</si>
  <si>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</si>
  <si>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</si>
  <si>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</si>
  <si>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</si>
  <si>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</si>
  <si>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</si>
  <si>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</si>
  <si>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</si>
  <si>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</si>
  <si>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</si>
  <si>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</si>
  <si>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</si>
  <si>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</si>
  <si>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</si>
  <si>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</si>
  <si>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</si>
  <si>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</si>
  <si>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</si>
  <si>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</si>
  <si>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</si>
  <si>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</si>
  <si>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</si>
  <si>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</si>
  <si>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</si>
  <si>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</si>
  <si>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</si>
  <si>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</si>
  <si>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</si>
  <si>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</si>
  <si>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</si>
  <si>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</si>
  <si>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</si>
  <si>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</si>
  <si>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</si>
  <si>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</si>
  <si>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</si>
  <si>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</si>
  <si>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</si>
  <si>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</si>
  <si>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</si>
  <si>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</si>
  <si>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</si>
  <si>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</si>
  <si>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</si>
  <si>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</si>
  <si>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</si>
  <si>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</si>
  <si>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</si>
  <si>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</si>
  <si>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</si>
  <si>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</si>
  <si>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</si>
  <si>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</si>
  <si>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</si>
  <si>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</si>
  <si>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</si>
  <si>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</si>
  <si>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</si>
  <si>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</si>
  <si>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</si>
  <si>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</si>
  <si>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</si>
  <si>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</si>
  <si>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</si>
  <si>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</si>
  <si>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</si>
  <si>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</si>
  <si>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</si>
  <si>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</si>
  <si>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</si>
  <si>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</si>
  <si>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</si>
  <si>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</si>
  <si>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</si>
  <si>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</si>
  <si>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</si>
  <si>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</si>
  <si>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</si>
  <si>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</si>
  <si>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</si>
  <si>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</si>
  <si>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</si>
  <si>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</si>
  <si>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</si>
  <si>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</si>
  <si>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</si>
  <si>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</si>
  <si>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</si>
  <si>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</si>
  <si>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</si>
  <si>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</si>
  <si>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</si>
  <si>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</si>
  <si>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</si>
  <si>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</si>
  <si>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</si>
  <si>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</si>
  <si>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</si>
  <si>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</si>
  <si>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</si>
  <si>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</si>
  <si>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</si>
  <si>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</si>
  <si>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</si>
  <si>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</si>
  <si>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</si>
  <si>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</si>
  <si>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</si>
  <si>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</si>
  <si>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</si>
  <si>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</si>
  <si>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</si>
  <si>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</si>
  <si>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</si>
  <si>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</si>
  <si>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</si>
  <si>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</si>
  <si>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</si>
  <si>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</si>
  <si>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</si>
  <si>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</si>
  <si>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</si>
  <si>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</si>
  <si>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</si>
  <si>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</si>
  <si>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</si>
  <si>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</si>
  <si>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</si>
  <si>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</si>
  <si>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</si>
  <si>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</si>
  <si>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</si>
  <si>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</si>
  <si>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</si>
  <si>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</si>
  <si>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</si>
  <si>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</si>
  <si>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</si>
  <si>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</si>
  <si>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</si>
  <si>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</si>
  <si>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</si>
  <si>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</si>
  <si>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</si>
  <si>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</si>
  <si>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</si>
  <si>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</si>
  <si>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</si>
  <si>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</si>
  <si>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</si>
  <si>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</si>
  <si>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</si>
  <si>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</si>
  <si>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</si>
  <si>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</si>
  <si>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</si>
  <si>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</si>
  <si>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</si>
  <si>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</si>
  <si>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</si>
  <si>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</si>
  <si>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</si>
  <si>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</si>
  <si>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</si>
  <si>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</si>
  <si>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</si>
  <si>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</si>
  <si>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</si>
  <si>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</si>
  <si>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</si>
  <si>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</si>
  <si>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</si>
  <si>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</si>
  <si>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</si>
  <si>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</si>
  <si>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</si>
  <si>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</si>
  <si>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</si>
  <si>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</si>
  <si>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</si>
  <si>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</si>
  <si>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</si>
  <si>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</si>
  <si>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</si>
  <si>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</si>
  <si>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</si>
  <si>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</si>
  <si>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</si>
  <si>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</si>
  <si>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</si>
  <si>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</si>
  <si>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</si>
  <si>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</si>
  <si>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</si>
  <si>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</si>
  <si>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</si>
  <si>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</si>
  <si>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</si>
  <si>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</si>
  <si>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</si>
  <si>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</si>
  <si>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</si>
  <si>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</si>
  <si>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</si>
  <si>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</si>
  <si>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</si>
  <si>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</si>
  <si>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</si>
  <si>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</si>
  <si>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</si>
  <si>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</si>
  <si>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</si>
  <si>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</si>
  <si>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</si>
  <si>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</si>
  <si>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</si>
  <si>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</si>
  <si>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</si>
  <si>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</si>
  <si>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</si>
  <si>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</si>
  <si>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</si>
  <si>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</si>
  <si>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</si>
  <si>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</si>
  <si>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</si>
  <si>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</si>
  <si>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</si>
  <si>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</si>
  <si>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</si>
  <si>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</si>
  <si>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</si>
  <si>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</si>
  <si>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</si>
  <si>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</si>
  <si>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</si>
  <si>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</si>
  <si>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</si>
  <si>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</si>
  <si>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</si>
  <si>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</si>
  <si>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</si>
  <si>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</si>
  <si>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</si>
  <si>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</si>
  <si>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</si>
  <si>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</si>
  <si>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</si>
  <si>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</si>
  <si>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</si>
  <si>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</si>
  <si>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</si>
  <si>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</si>
  <si>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</si>
  <si>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</si>
  <si>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</si>
  <si>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</si>
  <si>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</si>
  <si>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</si>
  <si>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</si>
  <si>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</si>
  <si>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</si>
  <si>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</si>
  <si>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</si>
  <si>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</si>
  <si>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</si>
  <si>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</si>
  <si>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</si>
  <si>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</si>
  <si>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</si>
  <si>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</si>
  <si>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</si>
  <si>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</si>
  <si>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</si>
  <si>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</si>
  <si>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</si>
  <si>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</si>
  <si>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</si>
  <si>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</si>
  <si>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</si>
  <si>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</si>
  <si>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</si>
  <si>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</si>
  <si>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</si>
  <si>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</si>
  <si>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</si>
  <si>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</si>
  <si>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</si>
  <si>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</si>
  <si>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</si>
  <si>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</si>
  <si>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</si>
  <si>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</si>
  <si>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</si>
  <si>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</si>
  <si>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</si>
  <si>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</si>
  <si>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</si>
  <si>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</si>
  <si>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</si>
  <si>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</si>
  <si>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</si>
  <si>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</si>
  <si>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</si>
  <si>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</si>
  <si>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</si>
  <si>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</si>
  <si>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</si>
  <si>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</si>
  <si>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</si>
  <si>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</si>
  <si>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</si>
  <si>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</si>
  <si>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</si>
  <si>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</si>
  <si>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</si>
  <si>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</si>
  <si>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</si>
  <si>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</si>
  <si>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</si>
  <si>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</si>
  <si>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</si>
  <si>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</si>
  <si>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</si>
  <si>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</si>
  <si>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</si>
  <si>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</si>
  <si>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</si>
  <si>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</si>
  <si>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</si>
  <si>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</si>
  <si>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</si>
  <si>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</si>
  <si>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</si>
  <si>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</si>
  <si>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</si>
  <si>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</si>
  <si>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</si>
  <si>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</si>
  <si>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</si>
  <si>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</si>
  <si>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</si>
  <si>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</si>
  <si>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</si>
  <si>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</si>
  <si>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</si>
  <si>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</si>
  <si>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</si>
  <si>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</si>
  <si>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</si>
  <si>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</si>
  <si>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</si>
  <si>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</si>
  <si>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</si>
  <si>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</si>
  <si>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</si>
  <si>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</si>
  <si>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</si>
  <si>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</si>
  <si>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</si>
  <si>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</si>
  <si>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</si>
  <si>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</si>
  <si>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</si>
  <si>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</si>
  <si>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</si>
  <si>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</si>
  <si>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</si>
  <si>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</si>
  <si>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</si>
  <si>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</si>
  <si>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</si>
  <si>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</si>
  <si>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</si>
  <si>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</si>
  <si>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</si>
  <si>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</si>
  <si>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</si>
  <si>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</si>
  <si>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</si>
  <si>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</si>
  <si>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</si>
  <si>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</si>
  <si>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</si>
  <si>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</si>
  <si>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</si>
  <si>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</si>
  <si>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</si>
  <si>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</si>
  <si>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</si>
  <si>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</si>
  <si>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</si>
  <si>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</si>
  <si>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</si>
  <si>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</si>
  <si>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</si>
  <si>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</si>
  <si>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</si>
  <si>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</si>
  <si>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</si>
  <si>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</si>
  <si>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</si>
  <si>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</si>
  <si>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</si>
  <si>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</si>
  <si>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</si>
  <si>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</si>
  <si>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</si>
  <si>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</si>
  <si>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</si>
  <si>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</si>
  <si>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</si>
  <si>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</si>
  <si>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</si>
  <si>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</si>
  <si>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</si>
  <si>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</si>
  <si>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</si>
  <si>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</si>
  <si>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</si>
  <si>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</si>
  <si>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</si>
  <si>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</si>
  <si>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</si>
  <si>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</si>
  <si>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</si>
  <si>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</si>
  <si>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</si>
  <si>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</si>
  <si>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</si>
  <si>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</si>
  <si>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</si>
  <si>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</si>
  <si>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</si>
  <si>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</si>
  <si>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</si>
  <si>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</si>
  <si>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</si>
  <si>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</si>
  <si>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</si>
  <si>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</si>
  <si>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</si>
  <si>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</si>
  <si>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</si>
  <si>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</si>
  <si>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</si>
  <si>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</si>
  <si>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</si>
  <si>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</si>
  <si>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</si>
  <si>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</si>
  <si>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</si>
  <si>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</si>
  <si>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</si>
  <si>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</si>
  <si>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</si>
  <si>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</si>
  <si>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</si>
  <si>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</si>
  <si>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</si>
  <si>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</si>
  <si>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</si>
  <si>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</si>
  <si>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</si>
  <si>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</si>
  <si>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</si>
  <si>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</si>
  <si>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</si>
  <si>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</si>
  <si>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</si>
  <si>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</si>
  <si>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</si>
  <si>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</si>
  <si>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</si>
  <si>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</si>
  <si>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</si>
  <si>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</si>
  <si>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</si>
  <si>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</si>
  <si>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</si>
  <si>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</si>
  <si>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</si>
  <si>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</si>
  <si>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</si>
  <si>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</si>
  <si>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</si>
  <si>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</si>
  <si>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</si>
  <si>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</si>
  <si>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</si>
  <si>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</si>
  <si>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</si>
  <si>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</si>
  <si>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</si>
  <si>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</si>
  <si>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</si>
  <si>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</si>
  <si>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</si>
  <si>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</si>
  <si>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</si>
  <si>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</si>
  <si>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</si>
  <si>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</si>
  <si>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</si>
  <si>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</si>
  <si>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</si>
  <si>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</si>
  <si>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</si>
  <si>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</si>
  <si>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</si>
  <si>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</si>
  <si>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</si>
  <si>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</si>
  <si>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</si>
  <si>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</si>
  <si>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</si>
  <si>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</si>
  <si>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</si>
  <si>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</si>
  <si>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</si>
  <si>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</si>
  <si>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</si>
  <si>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</si>
  <si>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</si>
  <si>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</si>
  <si>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</si>
  <si>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</si>
  <si>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</si>
  <si>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</si>
  <si>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</si>
  <si>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</si>
  <si>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</si>
  <si>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</si>
  <si>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</si>
  <si>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</si>
  <si>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</si>
  <si>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</si>
  <si>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</si>
  <si>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</si>
  <si>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</si>
  <si>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</si>
  <si>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</si>
  <si>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</si>
  <si>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</si>
  <si>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</si>
  <si>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</si>
  <si>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</si>
  <si>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</si>
  <si>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</si>
  <si>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</si>
  <si>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</si>
  <si>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</si>
  <si>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</si>
  <si>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</si>
  <si>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</si>
  <si>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</si>
  <si>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</si>
  <si>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</si>
  <si>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</si>
  <si>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</si>
  <si>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</si>
  <si>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</si>
  <si>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</si>
  <si>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</si>
  <si>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</si>
  <si>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</si>
  <si>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</si>
  <si>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</si>
  <si>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</si>
  <si>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</si>
  <si>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</si>
  <si>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</si>
  <si>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</si>
  <si>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</si>
  <si>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</si>
  <si>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</si>
  <si>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</si>
  <si>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</si>
  <si>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</si>
  <si>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</si>
  <si>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</si>
  <si>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</si>
  <si>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</si>
  <si>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</si>
  <si>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</si>
  <si>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</si>
  <si>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</si>
  <si>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</si>
  <si>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</si>
  <si>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</si>
  <si>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</si>
  <si>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</si>
  <si>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</si>
  <si>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</si>
  <si>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</si>
  <si>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</si>
  <si>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</si>
  <si>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</si>
  <si>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</si>
  <si>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</si>
  <si>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</si>
  <si>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</si>
  <si>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</si>
  <si>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</si>
  <si>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</si>
  <si>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</si>
  <si>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</si>
  <si>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</si>
  <si>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</si>
  <si>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</si>
  <si>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</si>
  <si>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</si>
  <si>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</si>
  <si>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</si>
  <si>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</si>
  <si>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</si>
  <si>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</si>
  <si>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</si>
  <si>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</si>
  <si>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</si>
  <si>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</si>
  <si>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</si>
  <si>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</si>
  <si>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</si>
  <si>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</si>
  <si>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</si>
  <si>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</si>
  <si>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</si>
  <si>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</si>
  <si>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</si>
  <si>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</si>
  <si>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</si>
  <si>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</si>
  <si>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</si>
  <si>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</si>
  <si>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</si>
  <si>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</si>
  <si>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</si>
  <si>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</si>
  <si>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</si>
  <si>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</si>
  <si>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</si>
  <si>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</si>
  <si>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</si>
  <si>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</si>
  <si>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</si>
  <si>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</si>
  <si>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</si>
  <si>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</si>
  <si>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</si>
  <si>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</si>
  <si>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</si>
  <si>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</si>
  <si>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</si>
  <si>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</si>
  <si>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</si>
  <si>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</si>
  <si>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</si>
  <si>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</si>
  <si>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</si>
  <si>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</si>
  <si>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</si>
  <si>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</si>
  <si>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</si>
  <si>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</si>
  <si>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</si>
  <si>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</si>
  <si>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</si>
  <si>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</si>
  <si>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</si>
  <si>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</si>
  <si>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</si>
  <si>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</si>
  <si>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</si>
  <si>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</si>
  <si>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</si>
  <si>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</si>
  <si>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</si>
  <si>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</si>
  <si>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</si>
  <si>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</si>
  <si>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</si>
  <si>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</si>
  <si>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</si>
  <si>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</si>
  <si>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</si>
  <si>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</si>
  <si>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</si>
  <si>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</si>
  <si>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</si>
  <si>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</si>
  <si>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</si>
  <si>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</si>
  <si>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</si>
  <si>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</si>
  <si>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</si>
  <si>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</si>
  <si>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</si>
  <si>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</si>
  <si>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</si>
  <si>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</si>
  <si>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</si>
  <si>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</si>
  <si>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</si>
  <si>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</si>
  <si>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</si>
  <si>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</si>
  <si>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</si>
  <si>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</si>
  <si>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</si>
  <si>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</si>
  <si>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</si>
  <si>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</si>
  <si>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</si>
  <si>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</si>
  <si>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</si>
  <si>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</si>
  <si>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</si>
  <si>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</si>
  <si>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</si>
  <si>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</si>
  <si>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</si>
  <si>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</si>
  <si>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</si>
  <si>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</si>
  <si>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</si>
  <si>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</si>
  <si>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</si>
  <si>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</si>
  <si>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</si>
  <si>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</si>
  <si>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</si>
  <si>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</si>
  <si>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</si>
  <si>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</si>
  <si>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</si>
  <si>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</si>
  <si>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</si>
  <si>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</si>
  <si>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</si>
  <si>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</si>
  <si>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</si>
  <si>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</si>
  <si>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</si>
  <si>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</si>
  <si>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</si>
  <si>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</si>
  <si>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</si>
  <si>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</si>
  <si>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</si>
  <si>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</si>
  <si>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</si>
  <si>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</si>
  <si>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</si>
  <si>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</si>
  <si>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</si>
  <si>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</si>
  <si>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</si>
  <si>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</si>
  <si>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</si>
  <si>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</si>
  <si>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</si>
  <si>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</si>
  <si>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</si>
  <si>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</si>
  <si>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</si>
  <si>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</si>
  <si>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</si>
  <si>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</si>
  <si>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</si>
  <si>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</si>
  <si>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</si>
  <si>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</si>
  <si>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</si>
  <si>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</si>
  <si>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</si>
  <si>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</si>
  <si>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</si>
  <si>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</si>
  <si>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</si>
  <si>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</si>
  <si>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</si>
  <si>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</si>
  <si>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</si>
  <si>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</si>
  <si>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</si>
  <si>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</si>
  <si>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</si>
  <si>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</si>
  <si>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</si>
  <si>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</si>
  <si>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</si>
  <si>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</si>
  <si>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</si>
  <si>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</si>
  <si>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</si>
  <si>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</si>
  <si>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</si>
  <si>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</si>
  <si>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</si>
  <si>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</si>
  <si>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</si>
  <si>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</si>
  <si>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</si>
  <si>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</si>
  <si>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</si>
  <si>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</si>
  <si>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</si>
  <si>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</si>
  <si>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</si>
  <si>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</si>
  <si>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</si>
  <si>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</si>
  <si>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</si>
  <si>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</si>
  <si>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</si>
  <si>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</si>
  <si>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</si>
  <si>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</si>
  <si>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</si>
  <si>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</si>
  <si>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</si>
  <si>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</si>
  <si>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</si>
  <si>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</si>
  <si>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</si>
  <si>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</si>
  <si>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</si>
  <si>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</si>
  <si>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</si>
  <si>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</si>
  <si>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</si>
  <si>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</si>
  <si>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</si>
  <si>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</si>
  <si>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</si>
  <si>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</si>
  <si>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</si>
  <si>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</si>
  <si>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</si>
  <si>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</si>
  <si>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</si>
  <si>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</si>
  <si>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</si>
  <si>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</si>
  <si>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</si>
  <si>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</si>
  <si>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</si>
  <si>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</si>
  <si>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</si>
  <si>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</si>
  <si>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</si>
  <si>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</si>
  <si>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</si>
  <si>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</si>
  <si>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</si>
  <si>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</si>
  <si>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</si>
  <si>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</si>
  <si>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</si>
  <si>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</si>
  <si>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</si>
  <si>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</si>
  <si>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</si>
  <si>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</si>
  <si>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</si>
  <si>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</si>
  <si>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</si>
  <si>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</si>
  <si>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</si>
  <si>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</si>
  <si>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</si>
  <si>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</si>
  <si>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</si>
  <si>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</si>
  <si>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</si>
  <si>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</si>
  <si>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</si>
  <si>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</si>
  <si>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</si>
  <si>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</si>
  <si>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</si>
  <si>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</si>
  <si>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</si>
  <si>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</si>
  <si>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</si>
  <si>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</si>
  <si>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</si>
  <si>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</si>
  <si>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</si>
  <si>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</si>
  <si>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</si>
  <si>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</si>
  <si>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</si>
  <si>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</si>
  <si>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</si>
  <si>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</si>
  <si>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</si>
  <si>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</si>
  <si>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</si>
  <si>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</si>
  <si>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</si>
  <si>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</si>
  <si>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</si>
  <si>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</si>
  <si>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</si>
  <si>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</si>
  <si>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</si>
  <si>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</si>
  <si>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</si>
  <si>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</si>
  <si>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</si>
  <si>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</si>
  <si>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</si>
  <si>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</si>
  <si>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</si>
  <si>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</si>
  <si>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</si>
  <si>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</si>
  <si>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</si>
  <si>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</si>
  <si>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</si>
  <si>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</si>
  <si>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</si>
  <si>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</si>
  <si>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</si>
  <si>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</si>
  <si>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</si>
  <si>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</si>
  <si>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</si>
  <si>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</si>
  <si>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</si>
  <si>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</si>
  <si>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</si>
  <si>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</si>
  <si>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</si>
  <si>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</si>
  <si>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</si>
  <si>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</si>
  <si>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</si>
  <si>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</si>
  <si>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</si>
  <si>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</si>
  <si>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</si>
  <si>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</si>
  <si>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</si>
  <si>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</si>
  <si>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</si>
  <si>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</si>
  <si>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</si>
  <si>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</si>
  <si>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</si>
  <si>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</si>
  <si>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</si>
  <si>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</si>
  <si>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</si>
  <si>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</si>
  <si>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</si>
  <si>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</si>
  <si>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</si>
  <si>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</si>
  <si>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</si>
  <si>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</si>
  <si>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</si>
  <si>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</si>
  <si>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</si>
  <si>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</si>
  <si>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</si>
  <si>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</si>
  <si>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</si>
  <si>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</si>
  <si>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</si>
  <si>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</si>
  <si>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</si>
  <si>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</si>
  <si>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</si>
  <si>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</si>
  <si>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</si>
  <si>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</si>
  <si>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</si>
  <si>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</si>
  <si>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</si>
  <si>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</si>
  <si>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</si>
  <si>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</si>
  <si>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</si>
  <si>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</si>
  <si>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</si>
  <si>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</si>
  <si>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</si>
  <si>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</si>
  <si>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</si>
  <si>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</si>
  <si>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</si>
  <si>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</si>
  <si>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</si>
  <si>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</si>
  <si>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</si>
  <si>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</si>
  <si>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</si>
  <si>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</si>
  <si>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</si>
  <si>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</si>
  <si>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</si>
  <si>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</si>
  <si>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</si>
  <si>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</si>
  <si>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</si>
  <si>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</si>
  <si>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</si>
  <si>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</si>
  <si>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</si>
  <si>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</si>
  <si>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</si>
  <si>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</si>
  <si>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</si>
  <si>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</si>
  <si>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</si>
  <si>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</si>
  <si>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</si>
  <si>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</si>
  <si>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</si>
  <si>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</si>
  <si>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</si>
  <si>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</si>
  <si>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</si>
  <si>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</si>
  <si>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</si>
  <si>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</si>
  <si>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</si>
  <si>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</si>
  <si>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</si>
  <si>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</si>
  <si>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</si>
  <si>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</si>
  <si>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</si>
  <si>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</si>
  <si>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</si>
  <si>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</si>
  <si>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</si>
  <si>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</si>
  <si>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</si>
  <si>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</si>
  <si>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</si>
  <si>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</si>
  <si>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</si>
  <si>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</si>
  <si>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</si>
  <si>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</si>
  <si>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</si>
  <si>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</si>
  <si>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</si>
  <si>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</si>
  <si>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</si>
  <si>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</si>
  <si>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</si>
  <si>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</si>
  <si>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</si>
  <si>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</si>
  <si>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</si>
  <si>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</si>
  <si>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</si>
  <si>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</si>
  <si>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</si>
  <si>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</si>
  <si>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</si>
  <si>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</si>
  <si>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</si>
  <si>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</si>
  <si>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</si>
  <si>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</si>
  <si>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</si>
  <si>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</si>
  <si>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</si>
  <si>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</si>
  <si>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</si>
  <si>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</si>
  <si>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</si>
  <si>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</si>
  <si>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</si>
  <si>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</si>
  <si>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</si>
  <si>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</si>
  <si>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</si>
  <si>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</si>
  <si>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</si>
  <si>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</si>
  <si>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</si>
  <si>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</si>
  <si>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</si>
  <si>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</si>
  <si>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</si>
  <si>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</si>
  <si>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</si>
  <si>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</si>
  <si>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</si>
  <si>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</si>
  <si>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</si>
  <si>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</si>
  <si>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</si>
  <si>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</si>
  <si>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</si>
  <si>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</si>
  <si>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</si>
  <si>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</si>
  <si>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</si>
  <si>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</si>
  <si>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</si>
  <si>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</si>
  <si>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</si>
  <si>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</si>
  <si>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</si>
  <si>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</si>
  <si>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</si>
  <si>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</si>
  <si>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</si>
  <si>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</si>
  <si>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</si>
  <si>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</si>
  <si>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</si>
  <si>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</si>
  <si>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</si>
  <si>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</si>
  <si>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</si>
  <si>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</si>
  <si>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</si>
  <si>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</si>
  <si>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</si>
  <si>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</si>
  <si>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</si>
  <si>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</si>
  <si>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</si>
  <si>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</si>
  <si>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</si>
  <si>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</si>
  <si>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</si>
  <si>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</si>
  <si>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</si>
  <si>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</si>
  <si>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</si>
  <si>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</si>
  <si>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</si>
  <si>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</si>
  <si>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</si>
  <si>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</si>
  <si>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</si>
  <si>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</si>
  <si>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</si>
  <si>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</si>
  <si>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</si>
  <si>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</si>
  <si>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</si>
  <si>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</si>
  <si>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</si>
  <si>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</si>
  <si>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</si>
  <si>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</si>
  <si>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</si>
  <si>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</si>
  <si>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</si>
  <si>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</si>
  <si>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</si>
  <si>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</si>
  <si>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</si>
  <si>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</si>
  <si>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</si>
  <si>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</si>
  <si>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</si>
  <si>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</si>
  <si>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</si>
  <si>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</si>
  <si>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</si>
  <si>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</si>
  <si>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</si>
  <si>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</si>
  <si>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</si>
  <si>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</si>
  <si>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</si>
  <si>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</si>
  <si>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</si>
  <si>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</si>
  <si>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</si>
  <si>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</si>
  <si>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</si>
  <si>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</si>
  <si>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</si>
  <si>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</si>
  <si>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</si>
  <si>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</si>
  <si>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</si>
  <si>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</si>
  <si>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</si>
  <si>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</si>
  <si>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</si>
  <si>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</si>
  <si>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</si>
  <si>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</si>
  <si>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</si>
  <si>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</si>
  <si>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</si>
  <si>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</si>
  <si>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</si>
  <si>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</si>
  <si>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</si>
  <si>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</si>
  <si>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</si>
  <si>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</si>
  <si>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</si>
  <si>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</si>
  <si>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</si>
  <si>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</si>
  <si>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</si>
  <si>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</si>
  <si>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</si>
  <si>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</si>
  <si>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</si>
  <si>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</si>
  <si>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</si>
  <si>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</si>
  <si>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</si>
  <si>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</si>
  <si>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</si>
  <si>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</si>
  <si>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</si>
  <si>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</si>
  <si>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</si>
  <si>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</si>
  <si>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</si>
  <si>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</si>
  <si>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</si>
  <si>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</si>
  <si>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</si>
  <si>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</si>
  <si>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</si>
  <si>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</si>
  <si>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</si>
  <si>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</si>
  <si>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</si>
  <si>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</si>
  <si>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</si>
  <si>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</si>
  <si>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</si>
  <si>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</si>
  <si>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</si>
  <si>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</si>
  <si>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</si>
  <si>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</si>
  <si>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</si>
  <si>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</si>
  <si>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</si>
  <si>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</si>
  <si>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</si>
  <si>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</si>
  <si>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</si>
  <si>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</si>
  <si>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</si>
  <si>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</si>
  <si>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</si>
  <si>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</si>
  <si>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</si>
  <si>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</si>
  <si>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</si>
  <si>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</si>
  <si>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</si>
  <si>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</si>
  <si>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</si>
  <si>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</si>
  <si>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</si>
  <si>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</si>
  <si>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</si>
  <si>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</si>
  <si>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</si>
  <si>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</si>
  <si>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</si>
  <si>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</si>
  <si>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</si>
  <si>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</si>
  <si>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</si>
  <si>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</si>
  <si>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</si>
  <si>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</si>
  <si>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</si>
  <si>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</si>
  <si>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</si>
  <si>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</si>
  <si>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</si>
  <si>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</si>
  <si>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</si>
  <si>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</si>
  <si>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</si>
  <si>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</si>
  <si>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</si>
  <si>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</si>
  <si>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</si>
  <si>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</si>
  <si>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</si>
  <si>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</si>
  <si>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</si>
  <si>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</si>
  <si>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</si>
  <si>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</si>
  <si>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</si>
  <si>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</si>
  <si>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</si>
  <si>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</si>
  <si>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</si>
  <si>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</si>
  <si>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</si>
  <si>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</si>
  <si>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</si>
  <si>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</si>
  <si>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</si>
  <si>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</si>
  <si>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</si>
  <si>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</si>
  <si>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</si>
  <si>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</si>
  <si>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</si>
  <si>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</si>
  <si>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</si>
  <si>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</si>
  <si>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</si>
  <si>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</si>
  <si>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</si>
  <si>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</si>
  <si>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</si>
  <si>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</si>
  <si>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</si>
  <si>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</si>
  <si>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</si>
  <si>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</si>
  <si>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</si>
  <si>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</si>
  <si>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</si>
  <si>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</si>
  <si>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</si>
  <si>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</si>
  <si>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</si>
  <si>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</si>
  <si>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</si>
  <si>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</si>
  <si>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</si>
  <si>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</si>
  <si>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</si>
  <si>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</si>
  <si>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</si>
  <si>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</si>
  <si>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</si>
  <si>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</si>
  <si>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</si>
  <si>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</si>
  <si>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</si>
  <si>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</si>
  <si>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</si>
  <si>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</si>
  <si>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</si>
  <si>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</si>
  <si>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</si>
  <si>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</si>
  <si>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</si>
  <si>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</si>
  <si>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</si>
  <si>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</si>
  <si>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</si>
  <si>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</si>
  <si>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</si>
  <si>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</si>
  <si>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</si>
  <si>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</si>
  <si>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</si>
  <si>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</si>
  <si>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</si>
  <si>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</si>
  <si>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</si>
  <si>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</si>
  <si>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</si>
  <si>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</si>
  <si>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</si>
  <si>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</si>
  <si>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</si>
  <si>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</si>
  <si>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</si>
  <si>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</si>
  <si>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</si>
  <si>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</si>
  <si>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</si>
  <si>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</si>
  <si>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</si>
  <si>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</si>
  <si>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</si>
  <si>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</si>
  <si>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</si>
  <si>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</si>
  <si>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</si>
  <si>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</si>
  <si>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</si>
  <si>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</si>
  <si>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</si>
  <si>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</si>
  <si>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</si>
  <si>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</si>
  <si>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</si>
  <si>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</si>
  <si>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</si>
  <si>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</si>
  <si>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</si>
  <si>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</si>
  <si>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</si>
  <si>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</si>
  <si>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</si>
  <si>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</si>
  <si>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</si>
  <si>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</si>
  <si>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</si>
  <si>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</si>
  <si>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</si>
  <si>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</si>
  <si>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</si>
  <si>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</si>
  <si>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</si>
  <si>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</si>
  <si>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</si>
  <si>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</si>
  <si>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</si>
  <si>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</si>
  <si>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</si>
  <si>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</si>
  <si>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</si>
  <si>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</si>
  <si>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</si>
  <si>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</si>
  <si>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</si>
  <si>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</si>
  <si>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</si>
  <si>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</si>
  <si>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</si>
  <si>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</si>
  <si>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</si>
  <si>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</si>
  <si>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</si>
  <si>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</si>
  <si>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</si>
  <si>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</si>
  <si>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</si>
  <si>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</si>
  <si>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</si>
  <si>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</si>
  <si>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</si>
  <si>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</si>
  <si>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</si>
  <si>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</si>
  <si>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</si>
  <si>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</si>
  <si>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</si>
  <si>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</si>
  <si>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</si>
  <si>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</si>
  <si>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</si>
  <si>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</si>
  <si>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</si>
  <si>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</si>
  <si>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</si>
  <si>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</si>
  <si>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</si>
  <si>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</si>
  <si>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</si>
  <si>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</si>
  <si>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</si>
  <si>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</si>
  <si>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</si>
  <si>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</si>
  <si>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</si>
  <si>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</si>
  <si>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</si>
  <si>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</si>
  <si>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</si>
  <si>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</si>
  <si>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</si>
  <si>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</si>
  <si>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</si>
  <si>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</si>
  <si>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</si>
  <si>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</si>
  <si>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</si>
  <si>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</si>
  <si>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</si>
  <si>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</si>
  <si>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</si>
  <si>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</si>
  <si>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</si>
  <si>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</si>
  <si>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</si>
  <si>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</si>
  <si>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</si>
  <si>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</si>
  <si>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</si>
  <si>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</si>
  <si>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</si>
  <si>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</si>
  <si>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</si>
  <si>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</si>
  <si>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</si>
  <si>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</si>
  <si>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</si>
  <si>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</si>
  <si>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</si>
  <si>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</si>
  <si>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</si>
  <si>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</si>
  <si>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</si>
  <si>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</si>
  <si>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</si>
  <si>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</si>
  <si>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</si>
  <si>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</si>
  <si>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</si>
  <si>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</si>
  <si>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</si>
  <si>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</si>
  <si>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</si>
  <si>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</si>
  <si>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</si>
  <si>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</si>
  <si>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</si>
  <si>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</si>
  <si>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</si>
  <si>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</si>
  <si>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</si>
  <si>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</si>
  <si>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</si>
  <si>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</si>
  <si>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</si>
  <si>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</si>
  <si>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</si>
  <si>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</si>
  <si>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</si>
  <si>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</si>
  <si>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</si>
  <si>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</si>
  <si>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</si>
  <si>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</si>
  <si>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</si>
  <si>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</si>
  <si>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</si>
  <si>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</si>
  <si>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</si>
  <si>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</si>
  <si>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</si>
  <si>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</si>
  <si>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</si>
  <si>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</si>
  <si>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</si>
  <si>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</si>
  <si>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</si>
  <si>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</si>
  <si>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</si>
  <si>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</si>
  <si>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</si>
  <si>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</si>
  <si>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</si>
  <si>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</si>
  <si>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</si>
  <si>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</si>
  <si>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</si>
  <si>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</si>
  <si>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</si>
  <si>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</si>
  <si>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</si>
  <si>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</si>
  <si>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</si>
  <si>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</si>
  <si>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</si>
  <si>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</si>
  <si>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</si>
  <si>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</si>
  <si>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</si>
  <si>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</si>
  <si>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</si>
  <si>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</si>
  <si>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</si>
  <si>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</si>
  <si>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</si>
  <si>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</si>
  <si>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</si>
  <si>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</si>
  <si>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</si>
  <si>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</si>
  <si>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</si>
  <si>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</si>
  <si>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</si>
  <si>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</si>
  <si>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</si>
  <si>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</si>
  <si>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</si>
  <si>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</si>
  <si>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</si>
  <si>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</si>
  <si>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</si>
  <si>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</si>
  <si>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</si>
  <si>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</si>
  <si>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</si>
  <si>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</si>
  <si>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</si>
  <si>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</si>
  <si>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</si>
  <si>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</si>
  <si>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</si>
  <si>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</si>
  <si>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</si>
  <si>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</si>
  <si>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</si>
  <si>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</si>
  <si>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</si>
  <si>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</si>
  <si>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</si>
  <si>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</si>
  <si>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</si>
  <si>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</si>
  <si>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</si>
  <si>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</si>
  <si>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</si>
  <si>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</si>
  <si>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</si>
  <si>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</si>
  <si>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</si>
  <si>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</si>
  <si>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</si>
  <si>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</si>
  <si>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</si>
  <si>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</si>
  <si>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</si>
  <si>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</si>
  <si>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</si>
  <si>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</si>
  <si>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</si>
  <si>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</si>
  <si>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</si>
  <si>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</si>
  <si>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</si>
  <si>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</si>
  <si>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</si>
  <si>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</si>
  <si>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</si>
  <si>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</si>
  <si>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</si>
  <si>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</si>
  <si>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</si>
  <si>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</si>
  <si>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</si>
  <si>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</si>
  <si>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</si>
  <si>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</si>
  <si>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</si>
  <si>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</si>
  <si>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</si>
  <si>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</si>
  <si>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</si>
  <si>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</si>
  <si>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</si>
  <si>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</si>
  <si>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</si>
  <si>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</si>
  <si>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</si>
  <si>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</si>
  <si>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</si>
  <si>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</si>
  <si>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</si>
  <si>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</si>
  <si>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</si>
  <si>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</si>
  <si>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</si>
  <si>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</si>
  <si>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</si>
  <si>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</si>
  <si>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</si>
  <si>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</si>
  <si>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</si>
  <si>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</si>
  <si>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</si>
  <si>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</si>
  <si>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</si>
  <si>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</si>
  <si>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</si>
  <si>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</si>
  <si>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</si>
  <si>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</si>
  <si>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</si>
  <si>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</si>
  <si>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</si>
  <si>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</si>
  <si>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</si>
  <si>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</si>
  <si>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</si>
  <si>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</si>
  <si>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</si>
  <si>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</si>
  <si>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</si>
  <si>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</si>
  <si>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</si>
  <si>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</si>
  <si>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</si>
  <si>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</si>
  <si>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</si>
  <si>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</si>
  <si>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</si>
  <si>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</si>
  <si>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</si>
  <si>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</si>
  <si>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</si>
  <si>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</si>
  <si>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</si>
  <si>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</si>
  <si>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</si>
  <si>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</si>
  <si>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</si>
  <si>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</si>
  <si>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</si>
  <si>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</si>
  <si>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</si>
  <si>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</si>
  <si>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</si>
  <si>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</si>
  <si>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</si>
  <si>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</si>
  <si>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</si>
  <si>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</si>
  <si>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</si>
  <si>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</si>
  <si>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</si>
  <si>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</si>
  <si>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</si>
  <si>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</si>
  <si>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</si>
  <si>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</si>
  <si>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</si>
  <si>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</si>
  <si>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</si>
  <si>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</si>
  <si>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</si>
  <si>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</si>
  <si>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</si>
  <si>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</si>
  <si>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</si>
  <si>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</si>
  <si>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</si>
  <si>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</si>
  <si>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</si>
  <si>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</si>
  <si>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</si>
  <si>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</si>
  <si>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</si>
  <si>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</si>
  <si>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</si>
  <si>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</si>
  <si>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</si>
  <si>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</si>
  <si>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</si>
  <si>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</si>
  <si>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</si>
  <si>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</si>
  <si>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</si>
  <si>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</si>
  <si>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</si>
  <si>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</si>
  <si>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</si>
  <si>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</si>
  <si>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</si>
  <si>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</si>
  <si>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</si>
  <si>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</si>
  <si>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</si>
  <si>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</si>
  <si>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</si>
  <si>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</si>
  <si>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</si>
  <si>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</si>
  <si>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</si>
  <si>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</si>
  <si>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</si>
  <si>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</si>
  <si>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</si>
  <si>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</si>
  <si>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</si>
  <si>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</si>
  <si>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</si>
  <si>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</si>
  <si>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</si>
  <si>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</si>
  <si>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</si>
  <si>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</si>
  <si>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</si>
  <si>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</si>
  <si>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</si>
  <si>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</si>
  <si>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</si>
  <si>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</si>
  <si>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</si>
  <si>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</si>
  <si>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</si>
  <si>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</si>
  <si>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</si>
  <si>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</si>
  <si>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</si>
  <si>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</si>
  <si>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</si>
  <si>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</si>
  <si>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</si>
  <si>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</si>
  <si>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</si>
  <si>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</si>
  <si>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</si>
  <si>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</si>
  <si>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</si>
  <si>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</si>
  <si>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</si>
  <si>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</si>
  <si>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</si>
  <si>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</si>
  <si>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</si>
  <si>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</si>
  <si>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</si>
  <si>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</si>
  <si>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</si>
  <si>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</si>
  <si>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</si>
  <si>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</si>
  <si>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</si>
  <si>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</si>
  <si>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</si>
  <si>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</si>
  <si>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</si>
  <si>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</si>
  <si>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</si>
  <si>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</si>
  <si>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</si>
  <si>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</si>
  <si>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</si>
  <si>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</si>
  <si>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</si>
  <si>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</si>
  <si>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</si>
  <si>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</si>
  <si>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</si>
  <si>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</si>
  <si>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</si>
  <si>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</si>
  <si>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</si>
  <si>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</si>
  <si>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</si>
  <si>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</si>
  <si>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</si>
  <si>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</si>
  <si>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</si>
  <si>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</si>
  <si>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</si>
  <si>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</si>
  <si>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</si>
  <si>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</si>
  <si>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</si>
  <si>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</si>
  <si>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</si>
  <si>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</si>
  <si>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</si>
  <si>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</si>
  <si>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</si>
  <si>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</si>
  <si>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</si>
  <si>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</si>
  <si>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</si>
  <si>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</si>
  <si>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</si>
  <si>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</si>
  <si>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</si>
  <si>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</si>
  <si>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</si>
  <si>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</si>
  <si>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</si>
  <si>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</si>
  <si>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</si>
  <si>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</si>
  <si>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</si>
  <si>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</si>
  <si>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</si>
  <si>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</si>
  <si>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</si>
  <si>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</si>
  <si>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</si>
  <si>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</si>
  <si>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</si>
  <si>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</si>
  <si>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</si>
  <si>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</si>
  <si>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</si>
  <si>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</si>
  <si>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</si>
  <si>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</si>
  <si>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</si>
  <si>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</si>
  <si>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</si>
  <si>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</si>
  <si>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</si>
  <si>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</si>
  <si>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</si>
  <si>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</si>
  <si>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</si>
  <si>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</si>
  <si>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</si>
  <si>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</si>
  <si>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</si>
  <si>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</si>
  <si>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</si>
  <si>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</si>
  <si>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</si>
  <si>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</si>
  <si>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</si>
  <si>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</si>
  <si>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</si>
  <si>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</si>
  <si>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</si>
  <si>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</si>
  <si>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</si>
  <si>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</si>
  <si>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</si>
  <si>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</si>
  <si>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</si>
  <si>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</si>
  <si>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</si>
  <si>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</si>
  <si>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</si>
  <si>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</si>
  <si>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</si>
  <si>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</si>
  <si>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</si>
  <si>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</si>
  <si>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</si>
  <si>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</si>
  <si>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</si>
  <si>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</si>
  <si>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</si>
  <si>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</si>
  <si>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</si>
  <si>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</si>
  <si>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</si>
  <si>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</si>
  <si>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</si>
  <si>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</si>
  <si>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</si>
  <si>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</si>
  <si>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</si>
  <si>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</si>
  <si>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</si>
  <si>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</si>
  <si>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</si>
  <si>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</si>
  <si>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</si>
  <si>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</si>
  <si>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</si>
  <si>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</si>
  <si>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</si>
  <si>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</si>
  <si>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</si>
  <si>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</si>
  <si>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</si>
  <si>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</si>
  <si>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</si>
  <si>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</si>
  <si>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</si>
  <si>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</si>
  <si>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</si>
  <si>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</si>
  <si>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</si>
  <si>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</si>
  <si>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</si>
  <si>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</si>
  <si>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</si>
  <si>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</si>
  <si>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</si>
  <si>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</si>
  <si>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</si>
  <si>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</si>
  <si>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</si>
  <si>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</si>
  <si>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</si>
  <si>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</si>
  <si>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</si>
  <si>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</si>
  <si>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</si>
  <si>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</si>
  <si>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</si>
  <si>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</si>
  <si>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</si>
  <si>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</si>
  <si>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</si>
  <si>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</si>
  <si>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</si>
  <si>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</si>
  <si>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</si>
  <si>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</si>
  <si>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</si>
  <si>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</si>
  <si>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</si>
  <si>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</si>
  <si>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</si>
  <si>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</si>
  <si>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</si>
  <si>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</si>
  <si>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</si>
  <si>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</si>
  <si>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</si>
  <si>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</si>
  <si>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</si>
  <si>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</si>
  <si>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</si>
  <si>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</si>
  <si>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</si>
  <si>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</si>
  <si>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</si>
  <si>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</si>
  <si>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</si>
  <si>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</si>
  <si>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</si>
  <si>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</si>
  <si>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</si>
  <si>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</si>
  <si>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</si>
  <si>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</si>
  <si>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</si>
  <si>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</si>
  <si>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</si>
  <si>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</si>
  <si>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</si>
  <si>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</si>
  <si>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</si>
  <si>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</si>
  <si>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</si>
  <si>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</si>
  <si>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</si>
  <si>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</si>
  <si>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</si>
  <si>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</si>
  <si>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</si>
  <si>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</si>
  <si>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</si>
  <si>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</si>
  <si>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</si>
  <si>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</si>
  <si>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</si>
  <si>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</si>
  <si>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</si>
  <si>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</si>
  <si>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</si>
  <si>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</si>
  <si>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</si>
  <si>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</si>
  <si>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</si>
  <si>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</si>
  <si>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</si>
  <si>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</si>
  <si>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</si>
  <si>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</si>
  <si>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</si>
  <si>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</si>
  <si>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</si>
  <si>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</si>
  <si>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</si>
  <si>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</si>
  <si>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</si>
  <si>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</si>
  <si>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</si>
  <si>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</si>
  <si>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</si>
  <si>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</si>
  <si>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</si>
  <si>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</si>
  <si>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</si>
  <si>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</si>
  <si>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</si>
  <si>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</si>
  <si>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</si>
  <si>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</si>
  <si>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</si>
  <si>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</si>
  <si>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</si>
  <si>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</si>
  <si>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</si>
  <si>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</si>
  <si>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</si>
  <si>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</si>
  <si>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</si>
  <si>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</si>
  <si>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</si>
  <si>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</si>
  <si>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</si>
  <si>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</si>
  <si>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</si>
  <si>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</si>
  <si>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</si>
  <si>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</si>
  <si>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</si>
  <si>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</si>
  <si>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</si>
  <si>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</si>
  <si>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</si>
  <si>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</si>
  <si>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</si>
  <si>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</si>
  <si>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</si>
  <si>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</si>
  <si>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</si>
  <si>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</si>
  <si>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</si>
  <si>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</si>
  <si>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</si>
  <si>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</si>
  <si>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</si>
  <si>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</si>
  <si>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</si>
  <si>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</si>
  <si>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</si>
  <si>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</si>
  <si>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</si>
  <si>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</si>
  <si>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</si>
  <si>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</si>
  <si>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</si>
  <si>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</si>
  <si>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</si>
  <si>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</si>
  <si>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</si>
  <si>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</si>
  <si>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</si>
  <si>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</si>
  <si>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</si>
  <si>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</si>
  <si>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</si>
  <si>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</si>
  <si>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</si>
  <si>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</si>
  <si>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</si>
  <si>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</si>
  <si>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</si>
  <si>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</si>
  <si>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</si>
  <si>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</si>
  <si>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</si>
  <si>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</si>
  <si>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</si>
  <si>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</si>
  <si>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</si>
  <si>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</si>
  <si>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</si>
  <si>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</si>
  <si>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</si>
  <si>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</si>
  <si>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</si>
  <si>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</si>
  <si>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</si>
  <si>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</si>
  <si>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</si>
  <si>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</si>
  <si>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</si>
  <si>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</si>
  <si>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</si>
  <si>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</si>
  <si>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</si>
  <si>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</si>
  <si>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</si>
  <si>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</si>
  <si>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</si>
  <si>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</si>
  <si>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</si>
  <si>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</si>
  <si>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</si>
  <si>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</si>
  <si>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</si>
  <si>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</si>
  <si>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</si>
  <si>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</si>
  <si>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</si>
  <si>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</si>
  <si>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</si>
  <si>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</si>
  <si>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</si>
  <si>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</si>
  <si>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</si>
  <si>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</si>
  <si>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</si>
  <si>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</si>
  <si>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</si>
  <si>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</si>
  <si>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</si>
  <si>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</si>
  <si>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</si>
  <si>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</si>
  <si>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</si>
  <si>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</si>
  <si>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</si>
  <si>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</si>
  <si>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</si>
  <si>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</si>
  <si>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</si>
  <si>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</si>
  <si>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</si>
  <si>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</si>
  <si>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</si>
  <si>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</si>
  <si>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</si>
  <si>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</si>
  <si>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</si>
  <si>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</si>
  <si>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</si>
  <si>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</si>
  <si>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</si>
  <si>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</si>
  <si>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</si>
  <si>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</si>
  <si>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</si>
  <si>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</si>
  <si>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</si>
  <si>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</si>
  <si>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</si>
  <si>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</si>
  <si>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</si>
  <si>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</si>
  <si>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</si>
  <si>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</si>
  <si>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</si>
  <si>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</si>
  <si>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</si>
  <si>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</si>
  <si>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</si>
  <si>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</si>
  <si>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</si>
  <si>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</si>
  <si>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</si>
  <si>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</si>
  <si>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</si>
  <si>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</si>
  <si>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</si>
  <si>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</si>
  <si>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</si>
  <si>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</si>
  <si>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</si>
  <si>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</si>
  <si>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</si>
  <si>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</si>
  <si>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</si>
  <si>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</si>
  <si>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</si>
  <si>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</si>
  <si>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</si>
  <si>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</si>
  <si>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</si>
  <si>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</si>
  <si>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</si>
  <si>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</si>
  <si>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</si>
  <si>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</si>
  <si>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</si>
  <si>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</si>
  <si>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</si>
  <si>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</si>
  <si>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</si>
  <si>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</si>
  <si>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</si>
  <si>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</si>
  <si>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</si>
  <si>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</si>
  <si>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</si>
  <si>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</si>
  <si>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</si>
  <si>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</si>
  <si>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</si>
  <si>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</si>
  <si>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</si>
  <si>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</si>
  <si>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</si>
  <si>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</si>
  <si>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</si>
  <si>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</si>
  <si>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</si>
  <si>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</si>
  <si>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</si>
  <si>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</si>
  <si>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</si>
  <si>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</si>
  <si>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</si>
  <si>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</si>
  <si>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</si>
  <si>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</si>
  <si>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</si>
  <si>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</si>
  <si>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</si>
  <si>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</si>
  <si>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</si>
  <si>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</si>
  <si>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</si>
  <si>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</si>
  <si>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</si>
  <si>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</si>
  <si>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</si>
  <si>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</si>
  <si>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</si>
  <si>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</si>
  <si>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</si>
  <si>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</si>
  <si>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</si>
  <si>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</si>
  <si>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</si>
  <si>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</si>
  <si>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</si>
  <si>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</si>
  <si>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</si>
  <si>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</si>
  <si>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</si>
  <si>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</si>
  <si>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</si>
  <si>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</si>
  <si>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</si>
  <si>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</si>
  <si>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</si>
  <si>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</si>
  <si>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</si>
  <si>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</si>
  <si>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</si>
  <si>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</si>
  <si>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</si>
  <si>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</si>
  <si>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</si>
  <si>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</si>
  <si>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</si>
  <si>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</si>
  <si>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</si>
  <si>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</si>
  <si>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</si>
  <si>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</si>
  <si>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</si>
  <si>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</si>
  <si>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</si>
  <si>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</si>
  <si>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</si>
  <si>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</si>
  <si>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</si>
  <si>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</si>
  <si>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</si>
  <si>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</si>
  <si>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</si>
  <si>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</si>
  <si>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</si>
  <si>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</si>
  <si>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</si>
  <si>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</si>
  <si>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</si>
  <si>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</si>
  <si>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</si>
  <si>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</si>
  <si>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</si>
  <si>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</si>
  <si>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</si>
  <si>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</si>
  <si>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</si>
  <si>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</si>
  <si>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</si>
  <si>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</si>
  <si>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</si>
  <si>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</si>
  <si>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</si>
  <si>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</si>
  <si>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</si>
  <si>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</si>
  <si>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</si>
  <si>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</si>
  <si>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</si>
  <si>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</si>
  <si>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</si>
  <si>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</si>
  <si>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</si>
  <si>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</si>
  <si>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</si>
  <si>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</si>
  <si>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</si>
  <si>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</si>
  <si>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</si>
  <si>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</si>
  <si>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</si>
  <si>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</si>
  <si>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</si>
  <si>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</si>
  <si>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</si>
  <si>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</si>
  <si>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</si>
  <si>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</si>
  <si>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</si>
  <si>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</si>
  <si>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</si>
  <si>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</si>
  <si>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</si>
  <si>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</si>
  <si>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</si>
  <si>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</si>
  <si>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</si>
  <si>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</si>
  <si>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</si>
  <si>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</si>
  <si>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</si>
  <si>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</si>
  <si>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</si>
  <si>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</si>
  <si>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</si>
  <si>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</si>
  <si>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</si>
  <si>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</si>
  <si>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</si>
  <si>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</si>
  <si>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</si>
  <si>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</si>
  <si>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</si>
  <si>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</si>
  <si>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</si>
  <si>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</si>
  <si>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</si>
  <si>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</si>
  <si>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</si>
  <si>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</si>
  <si>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</si>
  <si>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</si>
  <si>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</si>
  <si>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</si>
  <si>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</si>
  <si>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</si>
  <si>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</si>
  <si>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</si>
  <si>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</si>
  <si>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</si>
  <si>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</si>
  <si>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</si>
  <si>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</si>
  <si>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</si>
  <si>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</si>
  <si>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</si>
  <si>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</si>
  <si>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</si>
  <si>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</si>
  <si>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</si>
  <si>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</si>
  <si>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</si>
  <si>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</si>
  <si>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</si>
  <si>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</si>
  <si>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</si>
  <si>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</si>
  <si>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</si>
  <si>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</si>
  <si>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</si>
  <si>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</si>
  <si>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</si>
  <si>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</si>
  <si>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</si>
  <si>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</si>
  <si>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</si>
  <si>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</si>
  <si>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</si>
  <si>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</si>
  <si>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</si>
  <si>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</si>
  <si>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</si>
  <si>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</si>
  <si>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</si>
  <si>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</si>
  <si>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</si>
  <si>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</si>
  <si>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</si>
  <si>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</si>
  <si>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</si>
  <si>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</si>
  <si>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</si>
  <si>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</si>
  <si>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</si>
  <si>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</si>
  <si>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</si>
  <si>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</si>
  <si>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</si>
  <si>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</si>
  <si>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</si>
  <si>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</si>
  <si>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</si>
  <si>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</si>
  <si>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</si>
  <si>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</si>
  <si>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</si>
  <si>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</si>
  <si>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</si>
  <si>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</si>
  <si>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</si>
  <si>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</si>
  <si>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</si>
  <si>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</si>
  <si>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</si>
  <si>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</si>
  <si>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</si>
  <si>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</si>
  <si>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</si>
  <si>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</si>
  <si>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</si>
  <si>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</si>
  <si>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</si>
  <si>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</si>
  <si>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</si>
  <si>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</si>
  <si>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</si>
  <si>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</si>
  <si>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</si>
  <si>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</si>
  <si>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</si>
  <si>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</si>
  <si>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</si>
  <si>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</si>
  <si>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</si>
  <si>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</si>
  <si>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</si>
  <si>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</si>
  <si>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</si>
  <si>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</si>
  <si>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</si>
  <si>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</si>
  <si>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</si>
  <si>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</si>
  <si>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</si>
  <si>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</si>
  <si>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</si>
  <si>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</si>
  <si>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</si>
  <si>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</si>
  <si>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</si>
  <si>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</si>
  <si>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</si>
  <si>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</si>
  <si>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</si>
  <si>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</si>
  <si>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</si>
  <si>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</si>
  <si>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</si>
  <si>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</si>
  <si>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</si>
  <si>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</si>
  <si>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</si>
  <si>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</si>
  <si>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</si>
  <si>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</si>
  <si>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</si>
  <si>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</si>
  <si>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</si>
  <si>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</si>
  <si>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</si>
  <si>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</si>
  <si>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</si>
  <si>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</si>
  <si>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</si>
  <si>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</si>
  <si>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</si>
  <si>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</si>
  <si>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</si>
  <si>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</si>
  <si>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</si>
  <si>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</si>
  <si>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</si>
  <si>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</si>
  <si>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</si>
  <si>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</si>
  <si>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</si>
  <si>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</si>
  <si>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</si>
  <si>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</si>
  <si>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</si>
  <si>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</si>
  <si>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</si>
  <si>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</si>
  <si>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</si>
  <si>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</si>
  <si>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</si>
  <si>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</si>
  <si>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</si>
  <si>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</si>
  <si>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</si>
  <si>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</si>
  <si>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</si>
  <si>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</si>
  <si>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</si>
  <si>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</si>
  <si>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</si>
  <si>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</si>
  <si>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</si>
  <si>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</si>
  <si>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</si>
  <si>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</si>
  <si>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</si>
  <si>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</si>
  <si>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</si>
  <si>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</si>
  <si>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</si>
  <si>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</si>
  <si>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</si>
  <si>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</si>
  <si>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</si>
  <si>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</si>
  <si>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</si>
  <si>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</si>
  <si>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</si>
  <si>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</si>
  <si>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</si>
  <si>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</si>
  <si>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</si>
  <si>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</si>
  <si>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</si>
  <si>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</si>
  <si>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</si>
  <si>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</si>
  <si>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</si>
  <si>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</si>
  <si>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</si>
  <si>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</si>
  <si>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</si>
  <si>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</si>
  <si>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</si>
  <si>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</si>
  <si>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</si>
  <si>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</si>
  <si>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</si>
  <si>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</si>
  <si>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</si>
  <si>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</si>
  <si>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</si>
  <si>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</si>
  <si>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</si>
  <si>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</si>
  <si>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</si>
  <si>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</si>
  <si>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</si>
  <si>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</si>
  <si>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</si>
  <si>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</si>
  <si>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</si>
  <si>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</si>
  <si>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</si>
  <si>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</si>
  <si>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</si>
  <si>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</si>
  <si>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</si>
  <si>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</si>
  <si>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</si>
  <si>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</si>
  <si>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</si>
  <si>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</si>
  <si>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</si>
  <si>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</si>
  <si>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</si>
  <si>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</si>
  <si>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</si>
  <si>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</si>
  <si>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</si>
  <si>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</si>
  <si>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</si>
  <si>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</si>
  <si>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</si>
  <si>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</si>
  <si>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</si>
  <si>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</si>
  <si>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</si>
  <si>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</si>
  <si>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</si>
  <si>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</si>
  <si>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</si>
  <si>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</si>
  <si>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</si>
  <si>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</si>
  <si>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</si>
  <si>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</si>
  <si>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</si>
  <si>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</si>
  <si>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</si>
  <si>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</si>
  <si>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</si>
  <si>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</si>
  <si>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</si>
  <si>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</si>
  <si>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</si>
  <si>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</si>
  <si>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</si>
  <si>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</si>
  <si>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</si>
  <si>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</si>
  <si>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</si>
  <si>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</si>
  <si>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</si>
  <si>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</si>
  <si>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</si>
  <si>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</si>
  <si>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</si>
  <si>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</si>
  <si>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</si>
  <si>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</si>
  <si>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</si>
  <si>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</si>
  <si>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</si>
  <si>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</si>
  <si>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</si>
  <si>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</si>
  <si>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</si>
  <si>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</si>
  <si>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</si>
  <si>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</si>
  <si>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</si>
  <si>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</si>
  <si>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</si>
  <si>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</si>
  <si>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</si>
  <si>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</si>
  <si>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</si>
  <si>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</si>
  <si>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</si>
  <si>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</si>
  <si>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</si>
  <si>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</si>
  <si>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</si>
  <si>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</si>
  <si>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</si>
  <si>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</si>
  <si>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</si>
  <si>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</si>
  <si>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</si>
  <si>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</si>
  <si>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</si>
  <si>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</si>
  <si>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</si>
  <si>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</si>
  <si>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</si>
  <si>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</si>
  <si>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</si>
  <si>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</si>
  <si>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</si>
  <si>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</si>
  <si>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</si>
  <si>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</si>
  <si>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</si>
  <si>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</si>
  <si>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</si>
  <si>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</si>
  <si>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</si>
  <si>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</si>
  <si>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</si>
  <si>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</si>
  <si>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</si>
  <si>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</si>
  <si>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</si>
  <si>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</si>
  <si>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</si>
  <si>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</si>
  <si>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</si>
  <si>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</si>
  <si>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</si>
  <si>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</si>
  <si>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</si>
  <si>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</si>
  <si>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</si>
  <si>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</si>
  <si>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</si>
  <si>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</si>
  <si>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</si>
  <si>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</si>
  <si>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</si>
  <si>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</si>
  <si>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</si>
  <si>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</si>
  <si>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</si>
  <si>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</si>
  <si>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</si>
  <si>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</si>
  <si>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</si>
  <si>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</si>
  <si>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</si>
  <si>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</si>
  <si>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</si>
  <si>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</si>
  <si>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</si>
  <si>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</si>
  <si>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</si>
  <si>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</si>
  <si>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</si>
  <si>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</si>
  <si>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</si>
  <si>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</si>
  <si>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</si>
  <si>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</si>
  <si>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</si>
  <si>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</si>
  <si>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</si>
  <si>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</si>
  <si>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</si>
  <si>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</si>
  <si>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</si>
  <si>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</si>
  <si>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</si>
  <si>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</si>
  <si>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</si>
  <si>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</si>
  <si>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</si>
  <si>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</si>
  <si>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</si>
  <si>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</si>
  <si>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</si>
  <si>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</si>
  <si>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</si>
  <si>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</si>
  <si>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</si>
  <si>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</si>
  <si>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</si>
  <si>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</si>
  <si>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</si>
  <si>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</si>
  <si>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</si>
  <si>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</si>
  <si>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</si>
  <si>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</si>
  <si>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</si>
  <si>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</si>
  <si>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</si>
  <si>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</si>
  <si>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</si>
  <si>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</si>
  <si>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</si>
  <si>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</si>
  <si>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</si>
  <si>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</si>
  <si>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</si>
  <si>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</si>
  <si>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</si>
  <si>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</si>
  <si>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</si>
  <si>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</si>
  <si>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</si>
  <si>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</si>
  <si>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</si>
  <si>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</si>
  <si>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</si>
  <si>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</si>
  <si>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</si>
  <si>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</si>
  <si>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</si>
  <si>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</si>
  <si>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</si>
  <si>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</si>
  <si>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</si>
  <si>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</si>
  <si>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</si>
  <si>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</si>
  <si>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</si>
  <si>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</si>
  <si>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</si>
  <si>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</si>
  <si>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</si>
  <si>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</si>
  <si>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</si>
  <si>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</si>
  <si>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</si>
  <si>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</si>
  <si>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</si>
  <si>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</si>
  <si>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</si>
  <si>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</si>
  <si>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</si>
  <si>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</si>
  <si>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</si>
  <si>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</si>
  <si>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</si>
  <si>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</si>
  <si>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</si>
  <si>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</si>
  <si>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</si>
  <si>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</si>
  <si>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</si>
  <si>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</si>
  <si>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</si>
  <si>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</si>
  <si>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</si>
  <si>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</si>
  <si>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</si>
  <si>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</si>
  <si>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</si>
  <si>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</si>
  <si>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</si>
  <si>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</si>
  <si>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</si>
  <si>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</si>
  <si>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</si>
  <si>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</si>
  <si>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</si>
  <si>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</si>
  <si>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</si>
  <si>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</si>
  <si>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</si>
  <si>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</si>
  <si>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</si>
  <si>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</si>
  <si>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</si>
  <si>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</si>
  <si>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</si>
  <si>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</si>
  <si>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</si>
  <si>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</si>
  <si>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</si>
  <si>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</si>
  <si>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</si>
  <si>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</si>
  <si>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</si>
  <si>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</si>
  <si>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</si>
  <si>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</si>
  <si>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</si>
  <si>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</si>
  <si>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</si>
  <si>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</si>
  <si>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</si>
  <si>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</si>
  <si>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</si>
  <si>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</si>
  <si>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</si>
  <si>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</si>
  <si>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</si>
  <si>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</si>
  <si>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</si>
  <si>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</si>
  <si>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</si>
  <si>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</si>
  <si>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</si>
  <si>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</si>
  <si>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</si>
  <si>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</si>
  <si>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</si>
  <si>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</si>
  <si>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</si>
  <si>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</si>
  <si>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</si>
  <si>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</si>
  <si>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</si>
  <si>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</si>
  <si>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</si>
  <si>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</si>
  <si>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</si>
  <si>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</si>
  <si>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</si>
  <si>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</si>
  <si>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</si>
  <si>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</si>
  <si>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</si>
  <si>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</si>
  <si>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</si>
  <si>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</si>
  <si>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</si>
  <si>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</si>
  <si>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</si>
  <si>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</si>
  <si>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</si>
  <si>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</si>
  <si>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</si>
  <si>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</si>
  <si>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</si>
  <si>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</si>
  <si>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</si>
  <si>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</si>
  <si>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</si>
  <si>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</si>
  <si>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</si>
  <si>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</si>
  <si>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</si>
  <si>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</si>
  <si>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</si>
  <si>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</si>
  <si>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</si>
  <si>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</si>
  <si>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</si>
  <si>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</si>
  <si>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</si>
  <si>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</si>
  <si>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</si>
  <si>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</si>
  <si>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</si>
  <si>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</si>
  <si>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</si>
  <si>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</si>
  <si>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</si>
  <si>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</si>
  <si>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</si>
  <si>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</si>
  <si>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</si>
  <si>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</si>
  <si>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</si>
  <si>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</si>
  <si>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</si>
  <si>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</si>
  <si>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</si>
  <si>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</si>
  <si>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</si>
  <si>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</si>
  <si>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</si>
  <si>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</si>
  <si>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</si>
  <si>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</si>
  <si>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</si>
  <si>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</si>
  <si>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</si>
  <si>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</si>
  <si>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</si>
  <si>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</si>
  <si>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</si>
  <si>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</si>
  <si>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</si>
  <si>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</si>
  <si>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</si>
  <si>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</si>
  <si>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</si>
  <si>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</si>
  <si>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</si>
  <si>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</si>
  <si>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</si>
  <si>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</si>
  <si>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</si>
  <si>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</si>
  <si>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</si>
  <si>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</si>
  <si>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</si>
  <si>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</si>
  <si>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</si>
  <si>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</si>
  <si>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</si>
  <si>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</si>
  <si>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</si>
  <si>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</si>
  <si>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</si>
  <si>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</si>
  <si>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</si>
  <si>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</si>
  <si>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</si>
  <si>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</si>
  <si>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</si>
  <si>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</si>
  <si>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</si>
  <si>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</si>
  <si>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</si>
  <si>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</si>
  <si>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</si>
  <si>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</si>
  <si>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</si>
  <si>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</si>
  <si>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</si>
  <si>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</si>
  <si>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</si>
  <si>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</si>
  <si>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</si>
  <si>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</si>
  <si>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</si>
  <si>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</si>
  <si>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</si>
  <si>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</si>
  <si>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</si>
  <si>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</si>
  <si>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</si>
  <si>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</si>
  <si>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</si>
  <si>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</si>
  <si>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</si>
  <si>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</si>
  <si>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</si>
  <si>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</si>
  <si>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</si>
  <si>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</si>
  <si>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</si>
  <si>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</si>
  <si>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</si>
  <si>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</si>
  <si>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</si>
  <si>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</si>
  <si>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</si>
  <si>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</si>
  <si>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</si>
  <si>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</si>
  <si>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</si>
  <si>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</si>
  <si>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</si>
  <si>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</si>
  <si>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</si>
  <si>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</si>
  <si>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</si>
  <si>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</si>
  <si>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</si>
  <si>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</si>
  <si>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</si>
  <si>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</si>
  <si>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</si>
  <si>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</si>
  <si>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</si>
  <si>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</si>
  <si>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</si>
  <si>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</si>
  <si>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</si>
  <si>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</si>
  <si>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</si>
  <si>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</si>
  <si>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</si>
  <si>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</si>
  <si>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</si>
  <si>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</si>
  <si>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</si>
  <si>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</si>
  <si>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</si>
  <si>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</si>
  <si>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</si>
  <si>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</si>
  <si>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</si>
  <si>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</si>
  <si>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</si>
  <si>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</si>
  <si>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</si>
  <si>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</si>
  <si>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</si>
  <si>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</si>
  <si>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</si>
  <si>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</si>
  <si>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</si>
  <si>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</si>
  <si>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</si>
  <si>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</si>
  <si>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</si>
  <si>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</si>
  <si>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</si>
  <si>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</si>
  <si>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</si>
  <si>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</si>
  <si>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</si>
  <si>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</si>
  <si>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</si>
  <si>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</si>
  <si>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</si>
  <si>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</si>
  <si>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</si>
  <si>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</si>
  <si>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</si>
  <si>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</si>
  <si>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</si>
  <si>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</si>
  <si>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</si>
  <si>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</si>
  <si>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</si>
  <si>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</si>
  <si>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</si>
  <si>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</si>
  <si>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</si>
  <si>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</si>
  <si>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</si>
  <si>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</si>
  <si>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</si>
  <si>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</si>
  <si>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</si>
  <si>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</si>
  <si>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</si>
  <si>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</si>
  <si>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</si>
  <si>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</si>
  <si>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</si>
  <si>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</si>
  <si>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</si>
  <si>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</si>
  <si>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</si>
  <si>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</si>
  <si>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</si>
  <si>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</si>
  <si>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</si>
  <si>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</si>
  <si>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</si>
  <si>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</si>
  <si>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</si>
  <si>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</si>
  <si>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</si>
  <si>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</si>
  <si>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</si>
  <si>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</si>
  <si>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</si>
  <si>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</si>
  <si>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</si>
  <si>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</si>
  <si>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</si>
  <si>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</si>
  <si>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</si>
  <si>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</si>
  <si>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</si>
  <si>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</si>
  <si>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</si>
  <si>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</si>
  <si>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</si>
  <si>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</si>
  <si>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</si>
  <si>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</si>
  <si>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</si>
  <si>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</si>
  <si>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</si>
  <si>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</si>
  <si>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</si>
  <si>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</si>
  <si>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</si>
  <si>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</si>
  <si>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</si>
  <si>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</si>
  <si>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</si>
  <si>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</si>
  <si>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</si>
  <si>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</si>
  <si>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</si>
  <si>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</si>
  <si>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</si>
  <si>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</si>
  <si>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</si>
  <si>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</si>
  <si>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</si>
  <si>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</si>
  <si>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</si>
  <si>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</si>
  <si>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</si>
  <si>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</si>
  <si>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</si>
  <si>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</si>
  <si>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</si>
  <si>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</si>
  <si>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</si>
  <si>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</si>
  <si>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</si>
  <si>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</si>
  <si>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</si>
  <si>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</si>
  <si>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</si>
  <si>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</si>
  <si>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</si>
  <si>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</si>
  <si>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</si>
  <si>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</si>
  <si>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</si>
  <si>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</si>
  <si>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</si>
  <si>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</si>
  <si>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</si>
  <si>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</si>
  <si>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</si>
  <si>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</si>
  <si>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</si>
  <si>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</si>
  <si>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</si>
  <si>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</si>
  <si>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</si>
  <si>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</si>
  <si>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</si>
  <si>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</si>
  <si>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</si>
  <si>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</si>
  <si>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</si>
  <si>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</si>
  <si>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</si>
  <si>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</si>
  <si>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</si>
  <si>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</si>
  <si>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</si>
  <si>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</si>
  <si>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</si>
  <si>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</si>
  <si>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</si>
  <si>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</si>
  <si>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</si>
  <si>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</si>
  <si>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</si>
  <si>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</si>
  <si>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</si>
  <si>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</si>
  <si>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</si>
  <si>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</si>
  <si>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</si>
  <si>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</si>
  <si>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</si>
  <si>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</si>
  <si>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</si>
  <si>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</si>
  <si>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</si>
  <si>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</si>
  <si>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</si>
  <si>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</si>
  <si>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</si>
  <si>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</si>
  <si>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</si>
  <si>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</si>
  <si>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</si>
  <si>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</si>
  <si>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</si>
  <si>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</si>
  <si>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</si>
  <si>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</si>
  <si>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</si>
  <si>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</si>
  <si>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</si>
  <si>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</si>
  <si>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</si>
  <si>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</si>
  <si>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</si>
  <si>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</si>
  <si>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</si>
  <si>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</si>
  <si>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</si>
  <si>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</si>
  <si>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</si>
  <si>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</si>
  <si>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</si>
  <si>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</si>
  <si>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</si>
  <si>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</si>
  <si>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</si>
  <si>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</si>
  <si>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</si>
  <si>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</si>
  <si>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</si>
  <si>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</si>
  <si>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</si>
  <si>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</si>
  <si>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</si>
  <si>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</si>
  <si>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</si>
  <si>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</si>
  <si>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</si>
  <si>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</si>
  <si>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</si>
  <si>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</si>
  <si>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</si>
  <si>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</si>
  <si>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</si>
  <si>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</si>
  <si>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</si>
  <si>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</si>
  <si>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</si>
  <si>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</si>
  <si>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</si>
  <si>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</si>
  <si>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</si>
  <si>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</si>
  <si>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</si>
  <si>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</si>
  <si>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</si>
  <si>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</si>
  <si>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</si>
  <si>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</si>
  <si>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</si>
  <si>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</si>
  <si>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</si>
  <si>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</si>
  <si>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</si>
  <si>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</si>
  <si>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</si>
  <si>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</si>
  <si>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</si>
  <si>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</si>
  <si>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</si>
  <si>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</si>
  <si>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</si>
  <si>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</si>
  <si>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</si>
  <si>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</si>
  <si>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</si>
  <si>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</si>
  <si>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</si>
  <si>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</si>
  <si>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</si>
  <si>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</si>
  <si>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</si>
  <si>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</si>
  <si>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</si>
  <si>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</si>
  <si>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</si>
  <si>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</si>
  <si>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</si>
  <si>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</si>
  <si>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</si>
  <si>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</si>
  <si>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</si>
  <si>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</si>
  <si>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</si>
  <si>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</si>
  <si>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</si>
  <si>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</si>
  <si>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</si>
  <si>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</si>
  <si>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</si>
  <si>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</si>
  <si>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</si>
  <si>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</si>
  <si>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</si>
  <si>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</si>
  <si>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</si>
  <si>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</si>
  <si>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</si>
  <si>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</si>
  <si>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</si>
  <si>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</si>
  <si>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</si>
  <si>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</si>
  <si>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</si>
  <si>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</si>
  <si>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</si>
  <si>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</si>
  <si>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</si>
  <si>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</si>
  <si>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</si>
  <si>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</si>
  <si>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</si>
  <si>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</si>
  <si>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</si>
  <si>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</si>
  <si>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</si>
  <si>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</si>
  <si>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</si>
  <si>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</si>
  <si>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</si>
  <si>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</si>
  <si>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</si>
  <si>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</si>
  <si>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</si>
  <si>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</si>
  <si>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</si>
  <si>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</si>
  <si>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</si>
  <si>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</si>
  <si>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</si>
  <si>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</si>
  <si>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</si>
  <si>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</si>
  <si>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</si>
  <si>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</si>
  <si>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</si>
  <si>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</si>
  <si>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</si>
  <si>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</si>
  <si>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</si>
  <si>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</si>
  <si>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</si>
  <si>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</si>
  <si>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</si>
  <si>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</si>
  <si>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</si>
  <si>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</si>
  <si>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</si>
  <si>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</si>
  <si>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</si>
  <si>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</si>
  <si>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</si>
  <si>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</si>
  <si>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</si>
  <si>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</si>
  <si>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</si>
  <si>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</si>
  <si>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</si>
  <si>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</si>
  <si>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</si>
  <si>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</si>
  <si>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</si>
  <si>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</si>
  <si>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</si>
  <si>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</si>
  <si>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</si>
  <si>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</si>
  <si>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</si>
  <si>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</si>
  <si>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</si>
  <si>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</si>
  <si>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</si>
  <si>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</si>
  <si>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</si>
  <si>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</si>
  <si>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</si>
  <si>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</si>
  <si>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</si>
  <si>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</si>
  <si>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</si>
  <si>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</si>
  <si>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</si>
  <si>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</si>
  <si>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</si>
  <si>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</si>
  <si>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</si>
  <si>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</si>
  <si>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</si>
  <si>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</si>
  <si>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</si>
  <si>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</si>
  <si>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</si>
  <si>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</si>
  <si>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</si>
  <si>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</si>
  <si>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</si>
  <si>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</si>
  <si>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</si>
  <si>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</si>
  <si>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</si>
  <si>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</si>
  <si>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</si>
  <si>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</si>
  <si>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</si>
  <si>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</si>
  <si>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</si>
  <si>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</si>
  <si>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</si>
  <si>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</si>
  <si>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</si>
  <si>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</si>
  <si>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</si>
  <si>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</si>
  <si>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</si>
  <si>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</si>
  <si>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</si>
  <si>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</si>
  <si>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</si>
  <si>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</si>
  <si>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</si>
  <si>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</si>
  <si>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</si>
  <si>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</si>
  <si>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</si>
  <si>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</si>
  <si>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</si>
  <si>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</si>
  <si>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</si>
  <si>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</si>
  <si>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</si>
  <si>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</si>
  <si>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</si>
  <si>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</si>
  <si>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</si>
  <si>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</si>
  <si>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</si>
  <si>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</si>
  <si>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</si>
  <si>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</si>
  <si>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</si>
  <si>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</si>
  <si>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</si>
  <si>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</si>
  <si>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</si>
  <si>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</si>
  <si>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</si>
  <si>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</si>
  <si>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</si>
  <si>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</si>
  <si>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</si>
  <si>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</si>
  <si>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</si>
  <si>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</si>
  <si>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</si>
  <si>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</si>
  <si>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</si>
  <si>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</si>
  <si>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</si>
  <si>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</si>
  <si>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</si>
  <si>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</si>
  <si>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</si>
  <si>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</si>
  <si>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</si>
  <si>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</si>
  <si>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</si>
  <si>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</si>
  <si>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</si>
  <si>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</si>
  <si>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</si>
  <si>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</si>
  <si>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</si>
  <si>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</si>
  <si>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</si>
  <si>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</si>
  <si>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</si>
  <si>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</si>
  <si>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</si>
  <si>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</si>
  <si>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</si>
  <si>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</si>
  <si>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</si>
  <si>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</si>
  <si>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</si>
  <si>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</si>
  <si>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</si>
  <si>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</si>
  <si>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</si>
  <si>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</si>
  <si>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</si>
  <si>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</si>
  <si>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</si>
  <si>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</si>
  <si>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</si>
  <si>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</si>
  <si>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</si>
  <si>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</si>
  <si>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</si>
  <si>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</si>
  <si>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</si>
  <si>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</si>
  <si>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</si>
  <si>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</si>
  <si>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</si>
  <si>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</si>
  <si>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</si>
  <si>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</si>
  <si>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</si>
  <si>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</si>
  <si>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</si>
  <si>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</si>
  <si>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</si>
  <si>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</si>
  <si>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</si>
  <si>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</si>
  <si>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</si>
  <si>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</si>
  <si>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</si>
  <si>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</si>
  <si>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</si>
  <si>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</si>
  <si>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</si>
  <si>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</si>
  <si>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</si>
  <si>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</si>
  <si>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</si>
  <si>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</si>
  <si>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</si>
  <si>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</si>
  <si>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</si>
  <si>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</si>
  <si>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</si>
  <si>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</si>
  <si>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</si>
  <si>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</si>
  <si>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</si>
  <si>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</si>
  <si>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</si>
  <si>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</si>
  <si>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</si>
  <si>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</si>
  <si>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</si>
  <si>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</si>
  <si>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</si>
  <si>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</si>
  <si>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</si>
  <si>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</si>
  <si>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</si>
  <si>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</si>
  <si>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</si>
  <si>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</si>
  <si>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</si>
  <si>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</si>
  <si>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</si>
  <si>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</si>
  <si>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</si>
  <si>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</si>
  <si>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</si>
  <si>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</si>
  <si>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</si>
  <si>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</si>
  <si>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</si>
  <si>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</si>
  <si>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</si>
  <si>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</si>
  <si>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</si>
  <si>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</si>
  <si>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</si>
  <si>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</si>
  <si>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</si>
  <si>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</si>
  <si>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</si>
  <si>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</si>
  <si>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</si>
  <si>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</si>
  <si>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</si>
  <si>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</si>
  <si>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</si>
  <si>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</si>
  <si>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</si>
  <si>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</si>
  <si>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</si>
  <si>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</si>
  <si>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</si>
  <si>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</si>
  <si>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</si>
  <si>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</si>
  <si>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</si>
  <si>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</si>
  <si>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</si>
  <si>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</si>
  <si>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</si>
  <si>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</si>
  <si>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</si>
  <si>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</si>
  <si>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</si>
  <si>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</si>
  <si>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</si>
  <si>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</si>
  <si>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</si>
  <si>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</si>
  <si>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</si>
  <si>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</si>
  <si>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</si>
  <si>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</si>
  <si>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</si>
  <si>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</si>
  <si>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</si>
  <si>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</si>
  <si>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</si>
  <si>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</si>
  <si>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</si>
  <si>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</si>
  <si>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</si>
  <si>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</si>
  <si>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</si>
  <si>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</si>
  <si>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</si>
  <si>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</si>
  <si>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</si>
  <si>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</si>
  <si>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</si>
  <si>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</si>
  <si>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</si>
  <si>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</si>
  <si>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</si>
  <si>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</si>
  <si>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</si>
  <si>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</si>
  <si>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</si>
  <si>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</si>
  <si>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</si>
  <si>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</si>
  <si>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</si>
  <si>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</si>
  <si>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</si>
  <si>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</si>
  <si>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</si>
  <si>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</si>
  <si>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</si>
  <si>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</si>
  <si>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</si>
  <si>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</si>
  <si>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</si>
  <si>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</si>
  <si>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</si>
  <si>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</si>
  <si>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</si>
  <si>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</si>
  <si>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</si>
  <si>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</si>
  <si>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</si>
  <si>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</si>
  <si>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</si>
  <si>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</si>
  <si>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</si>
  <si>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</si>
  <si>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</si>
  <si>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</si>
  <si>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</si>
  <si>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</si>
  <si>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</si>
  <si>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</si>
  <si>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</si>
  <si>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</si>
  <si>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</si>
  <si>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</si>
  <si>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</si>
  <si>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</si>
  <si>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</si>
  <si>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</si>
  <si>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</si>
  <si>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</si>
  <si>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</si>
  <si>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</si>
  <si>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</si>
  <si>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</si>
  <si>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</si>
  <si>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</si>
  <si>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</si>
  <si>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</si>
  <si>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</si>
  <si>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</si>
  <si>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</si>
  <si>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</si>
  <si>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</si>
  <si>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</si>
  <si>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</si>
  <si>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</si>
  <si>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</si>
  <si>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</si>
  <si>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</si>
  <si>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</si>
  <si>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</si>
  <si>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</si>
  <si>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</si>
  <si>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</si>
  <si>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</si>
  <si>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</si>
  <si>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</si>
  <si>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</si>
  <si>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</si>
  <si>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</si>
  <si>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</si>
  <si>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</si>
  <si>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</si>
  <si>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</si>
  <si>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</si>
  <si>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</si>
  <si>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</si>
  <si>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</si>
  <si>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</si>
  <si>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</si>
  <si>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</si>
  <si>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</si>
  <si>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</si>
  <si>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</si>
  <si>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</si>
  <si>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</si>
  <si>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</si>
  <si>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</si>
  <si>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</si>
  <si>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</si>
  <si>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</si>
  <si>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</si>
  <si>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</si>
  <si>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</si>
  <si>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</si>
  <si>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</si>
  <si>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</si>
  <si>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</si>
  <si>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</si>
  <si>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</si>
  <si>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</si>
  <si>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</si>
  <si>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</si>
  <si>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</si>
  <si>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</si>
  <si>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</si>
  <si>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</si>
  <si>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</si>
  <si>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</si>
  <si>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</si>
  <si>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</si>
  <si>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</si>
  <si>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</si>
  <si>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</si>
  <si>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</si>
  <si>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</si>
  <si>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</si>
  <si>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</si>
  <si>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</si>
  <si>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</si>
  <si>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</si>
  <si>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</si>
  <si>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</si>
  <si>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</si>
  <si>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</si>
  <si>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</si>
  <si>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</si>
  <si>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</si>
  <si>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</si>
  <si>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</si>
  <si>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</si>
  <si>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</si>
  <si>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</si>
  <si>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</si>
  <si>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</si>
  <si>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</si>
  <si>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</si>
  <si>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</si>
  <si>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</si>
  <si>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</si>
  <si>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</si>
  <si>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</si>
  <si>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</si>
  <si>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</si>
  <si>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</si>
  <si>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</si>
  <si>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</si>
  <si>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</si>
  <si>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</si>
  <si>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</si>
  <si>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</si>
  <si>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</si>
  <si>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</si>
  <si>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</si>
  <si>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</si>
  <si>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</si>
  <si>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</si>
  <si>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</si>
  <si>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</si>
  <si>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</si>
  <si>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</si>
  <si>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</si>
  <si>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</si>
  <si>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</si>
  <si>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</si>
  <si>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</si>
  <si>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</si>
  <si>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</si>
  <si>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</si>
  <si>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</si>
  <si>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</si>
  <si>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</si>
  <si>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</si>
  <si>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</si>
  <si>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</si>
  <si>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</si>
  <si>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</si>
  <si>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</si>
  <si>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</si>
  <si>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</si>
  <si>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</si>
  <si>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</si>
  <si>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</si>
  <si>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</si>
  <si>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</si>
  <si>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</si>
  <si>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</si>
  <si>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</si>
  <si>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</si>
  <si>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</si>
  <si>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</si>
  <si>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</si>
  <si>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</si>
  <si>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</si>
  <si>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</si>
  <si>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</si>
  <si>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</si>
  <si>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</si>
  <si>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</si>
  <si>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</si>
  <si>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</si>
  <si>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</si>
  <si>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</si>
  <si>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</si>
  <si>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</si>
  <si>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</si>
  <si>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</si>
  <si>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</si>
  <si>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</si>
  <si>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</si>
  <si>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</si>
  <si>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</si>
  <si>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</si>
  <si>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</si>
  <si>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</si>
  <si>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</si>
  <si>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</si>
  <si>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</si>
  <si>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</si>
  <si>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</si>
  <si>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</si>
  <si>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</si>
  <si>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</si>
  <si>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</si>
  <si>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</si>
  <si>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</si>
  <si>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</si>
  <si>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</si>
  <si>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</si>
  <si>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</si>
  <si>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</si>
  <si>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</si>
  <si>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</si>
  <si>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</si>
  <si>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</si>
  <si>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</si>
  <si>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</si>
  <si>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</si>
  <si>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</si>
  <si>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</si>
  <si>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</si>
  <si>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</si>
  <si>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</si>
  <si>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</si>
  <si>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</si>
  <si>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</si>
  <si>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</si>
  <si>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</si>
  <si>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</si>
  <si>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</si>
  <si>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</si>
  <si>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</si>
  <si>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</si>
  <si>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</si>
  <si>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</si>
  <si>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</si>
  <si>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</si>
  <si>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</si>
  <si>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</si>
  <si>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</si>
  <si>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</si>
  <si>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</si>
  <si>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</si>
  <si>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</si>
  <si>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</si>
  <si>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</si>
  <si>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</si>
  <si>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</si>
  <si>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</si>
  <si>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</si>
  <si>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</si>
  <si>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</si>
  <si>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</si>
  <si>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</si>
  <si>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</si>
  <si>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</si>
  <si>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</si>
  <si>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</si>
  <si>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</si>
  <si>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</si>
  <si>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</si>
  <si>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</si>
  <si>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</si>
  <si>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</si>
  <si>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</si>
  <si>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</si>
  <si>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</si>
  <si>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</si>
  <si>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</si>
  <si>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</si>
  <si>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</si>
  <si>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</si>
  <si>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</si>
  <si>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</si>
  <si>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</si>
  <si>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</si>
  <si>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</si>
  <si>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</si>
  <si>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</si>
  <si>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</si>
  <si>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</si>
  <si>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</si>
  <si>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</si>
  <si>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</si>
  <si>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</si>
  <si>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</si>
  <si>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</si>
  <si>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</si>
  <si>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</si>
  <si>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</si>
  <si>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</si>
  <si>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</si>
  <si>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</si>
  <si>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</si>
  <si>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</si>
  <si>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</si>
  <si>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</si>
  <si>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</si>
  <si>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</si>
  <si>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</si>
  <si>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</si>
  <si>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</si>
  <si>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</si>
  <si>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</si>
  <si>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</si>
  <si>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</si>
  <si>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</si>
  <si>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</si>
  <si>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</si>
  <si>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</si>
  <si>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</si>
  <si>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</si>
  <si>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</si>
  <si>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</si>
  <si>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</si>
  <si>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</si>
  <si>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</si>
  <si>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</si>
  <si>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</si>
  <si>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</si>
  <si>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</si>
  <si>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</si>
  <si>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</si>
  <si>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</si>
  <si>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</si>
  <si>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</si>
  <si>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</si>
  <si>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</si>
  <si>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</si>
  <si>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</si>
  <si>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</si>
  <si>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</si>
  <si>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</si>
  <si>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</si>
  <si>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</si>
  <si>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</si>
  <si>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</si>
  <si>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</si>
  <si>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</si>
  <si>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</si>
  <si>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</si>
  <si>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</si>
  <si>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</si>
  <si>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</si>
  <si>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</si>
  <si>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</si>
  <si>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</si>
  <si>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</si>
  <si>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</si>
  <si>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</si>
  <si>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</si>
  <si>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</si>
  <si>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</si>
  <si>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</si>
  <si>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</si>
  <si>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</si>
  <si>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</si>
  <si>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</si>
  <si>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</si>
  <si>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</si>
  <si>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</si>
  <si>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</si>
  <si>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</si>
  <si>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</si>
  <si>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</si>
  <si>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</si>
  <si>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</si>
  <si>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</si>
  <si>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</si>
  <si>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</si>
  <si>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</si>
  <si>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</si>
  <si>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</si>
  <si>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</si>
  <si>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</si>
  <si>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</si>
  <si>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</si>
  <si>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</si>
  <si>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</si>
  <si>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</si>
  <si>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</si>
  <si>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</si>
  <si>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</si>
  <si>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</si>
  <si>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</si>
  <si>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</si>
  <si>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</si>
  <si>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</si>
  <si>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</si>
  <si>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</si>
  <si>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</si>
  <si>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</si>
  <si>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</si>
  <si>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</si>
  <si>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</si>
  <si>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</si>
  <si>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</si>
  <si>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</si>
  <si>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</si>
  <si>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</si>
  <si>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</si>
  <si>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</si>
  <si>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</si>
  <si>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</si>
  <si>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</si>
  <si>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</si>
  <si>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</si>
  <si>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</si>
  <si>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</si>
  <si>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</si>
  <si>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</si>
  <si>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</si>
  <si>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</si>
  <si>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</si>
  <si>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</si>
  <si>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</si>
  <si>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</si>
  <si>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</si>
  <si>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</si>
  <si>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</si>
  <si>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</si>
  <si>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</si>
  <si>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</si>
  <si>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</si>
  <si>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</si>
  <si>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</si>
  <si>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</si>
  <si>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</si>
  <si>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</si>
  <si>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</si>
  <si>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</si>
  <si>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</si>
  <si>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</si>
  <si>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</si>
  <si>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</si>
  <si>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</si>
  <si>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</si>
  <si>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</si>
  <si>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</si>
  <si>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</si>
  <si>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</si>
  <si>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</si>
  <si>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</si>
  <si>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</si>
  <si>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</si>
  <si>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</si>
  <si>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</si>
  <si>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</si>
  <si>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</si>
  <si>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</si>
  <si>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</si>
  <si>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</si>
  <si>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</si>
  <si>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</si>
  <si>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</si>
  <si>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</si>
  <si>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</si>
  <si>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</si>
  <si>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</si>
  <si>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</si>
  <si>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</si>
  <si>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</si>
  <si>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</si>
  <si>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</si>
  <si>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</si>
  <si>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</si>
  <si>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</si>
  <si>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</si>
  <si>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</si>
  <si>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</si>
  <si>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</si>
  <si>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</si>
  <si>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</si>
  <si>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</si>
  <si>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</si>
  <si>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</si>
  <si>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</si>
  <si>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</si>
  <si>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</si>
  <si>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</si>
  <si>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</si>
  <si>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</si>
  <si>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</si>
  <si>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</si>
  <si>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</si>
  <si>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</si>
  <si>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</si>
  <si>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</si>
  <si>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</si>
  <si>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</si>
  <si>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</si>
  <si>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</si>
  <si>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</si>
  <si>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</si>
  <si>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</si>
  <si>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</si>
  <si>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</si>
  <si>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</si>
  <si>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</si>
  <si>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</si>
  <si>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</si>
  <si>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</si>
  <si>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</si>
  <si>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</si>
  <si>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</si>
  <si>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</si>
  <si>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</si>
  <si>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</si>
  <si>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</si>
  <si>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</si>
  <si>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</si>
  <si>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</si>
  <si>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</si>
  <si>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</si>
  <si>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</si>
  <si>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</si>
  <si>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</si>
  <si>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</si>
  <si>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</si>
  <si>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</si>
  <si>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</si>
  <si>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</si>
  <si>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</si>
  <si>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</si>
  <si>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</si>
  <si>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</si>
  <si>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</si>
  <si>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</si>
  <si>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</si>
  <si>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</si>
  <si>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</si>
  <si>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</si>
  <si>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</si>
  <si>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</si>
  <si>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</si>
  <si>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</si>
  <si>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</si>
  <si>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</si>
  <si>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</si>
  <si>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</si>
  <si>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</si>
  <si>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</si>
  <si>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</si>
  <si>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</si>
  <si>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</si>
  <si>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</si>
  <si>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</si>
  <si>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</si>
  <si>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</si>
  <si>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</si>
  <si>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</si>
  <si>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</si>
  <si>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</si>
  <si>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</si>
  <si>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</si>
  <si>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</si>
  <si>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</si>
  <si>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</si>
  <si>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</si>
  <si>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</si>
  <si>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</si>
  <si>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</si>
  <si>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</si>
  <si>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</si>
  <si>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</si>
  <si>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</si>
  <si>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</si>
  <si>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</si>
  <si>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</si>
  <si>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</si>
  <si>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</si>
  <si>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</si>
  <si>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</si>
  <si>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</si>
  <si>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</si>
  <si>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</si>
  <si>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</si>
  <si>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</si>
  <si>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</si>
  <si>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</si>
  <si>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</si>
  <si>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</si>
  <si>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</si>
  <si>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</si>
  <si>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</si>
  <si>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</si>
  <si>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</si>
  <si>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</si>
  <si>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</si>
  <si>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</si>
  <si>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</si>
  <si>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</si>
  <si>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</si>
  <si>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</si>
  <si>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</si>
  <si>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</si>
  <si>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</si>
  <si>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</si>
  <si>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</si>
  <si>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</si>
  <si>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</si>
  <si>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</si>
  <si>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</si>
  <si>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</si>
  <si>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</si>
  <si>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</si>
  <si>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</si>
  <si>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</si>
  <si>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</si>
  <si>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</si>
  <si>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</si>
  <si>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</si>
  <si>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</si>
  <si>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</si>
  <si>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</si>
  <si>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</si>
  <si>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</si>
  <si>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</si>
  <si>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</si>
  <si>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</si>
  <si>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</si>
  <si>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</si>
  <si>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</si>
  <si>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</si>
  <si>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</si>
  <si>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</si>
  <si>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</si>
  <si>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</si>
  <si>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</si>
  <si>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</si>
  <si>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</si>
  <si>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</si>
  <si>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</si>
  <si>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</si>
  <si>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</si>
  <si>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</si>
  <si>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</si>
  <si>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</si>
  <si>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</si>
  <si>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</si>
  <si>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</si>
  <si>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</si>
  <si>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</si>
  <si>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</si>
  <si>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</si>
  <si>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</si>
  <si>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</si>
  <si>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</si>
  <si>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</si>
  <si>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</si>
  <si>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</si>
  <si>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</si>
  <si>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</si>
  <si>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</si>
  <si>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</si>
  <si>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</si>
  <si>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</si>
  <si>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</si>
  <si>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</si>
  <si>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</si>
  <si>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</si>
  <si>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</si>
  <si>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</si>
  <si>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</si>
  <si>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</si>
  <si>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</si>
  <si>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</si>
  <si>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</si>
  <si>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</si>
  <si>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</si>
  <si>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</si>
  <si>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</si>
  <si>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</si>
  <si>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</si>
  <si>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</si>
  <si>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</si>
  <si>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</si>
  <si>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</si>
  <si>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</si>
  <si>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</si>
  <si>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</si>
  <si>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</si>
  <si>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</si>
  <si>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</si>
  <si>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</si>
  <si>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</si>
  <si>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</si>
  <si>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</si>
  <si>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</si>
  <si>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</si>
  <si>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</si>
  <si>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</si>
  <si>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</si>
  <si>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</si>
  <si>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</si>
  <si>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</si>
  <si>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</si>
  <si>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</si>
  <si>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</si>
  <si>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</si>
  <si>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</si>
  <si>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</si>
  <si>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</si>
  <si>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</si>
  <si>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</si>
  <si>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</si>
  <si>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</si>
  <si>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</si>
  <si>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</si>
  <si>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</si>
  <si>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</si>
  <si>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</si>
  <si>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</si>
  <si>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</si>
  <si>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</si>
  <si>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</si>
  <si>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</si>
  <si>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</si>
  <si>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</si>
  <si>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</si>
  <si>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</si>
  <si>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</si>
  <si>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</si>
  <si>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</si>
  <si>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</si>
  <si>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</si>
  <si>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</si>
  <si>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</si>
  <si>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</si>
  <si>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</si>
  <si>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</si>
  <si>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</si>
  <si>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</si>
  <si>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</si>
  <si>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</si>
  <si>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</si>
  <si>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</si>
  <si>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</si>
  <si>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</si>
  <si>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</si>
  <si>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</si>
  <si>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</si>
  <si>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</si>
  <si>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</si>
  <si>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</si>
  <si>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</si>
  <si>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</si>
  <si>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</si>
  <si>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</si>
  <si>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</si>
  <si>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</si>
  <si>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</si>
  <si>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</si>
  <si>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</si>
  <si>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</si>
  <si>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</si>
  <si>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</si>
  <si>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</si>
  <si>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</si>
  <si>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</si>
  <si>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</si>
  <si>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</si>
  <si>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</si>
  <si>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</si>
  <si>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</si>
  <si>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</si>
  <si>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</si>
  <si>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</si>
  <si>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</si>
  <si>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</si>
  <si>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</si>
  <si>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</si>
  <si>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</si>
  <si>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</si>
  <si>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</si>
  <si>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</si>
  <si>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</si>
  <si>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</si>
  <si>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</si>
  <si>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</si>
  <si>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</si>
  <si>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</si>
  <si>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</si>
  <si>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</si>
  <si>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</si>
  <si>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</si>
  <si>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</si>
  <si>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</si>
  <si>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</si>
  <si>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</si>
  <si>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</si>
  <si>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</si>
  <si>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</si>
  <si>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</si>
  <si>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</si>
  <si>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</si>
  <si>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</si>
  <si>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</si>
  <si>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</si>
  <si>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</si>
  <si>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</si>
  <si>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</si>
  <si>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</si>
  <si>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</si>
  <si>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</si>
  <si>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</si>
  <si>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</si>
  <si>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</si>
  <si>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</si>
  <si>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</si>
  <si>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</si>
  <si>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</si>
  <si>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</si>
  <si>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</si>
  <si>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</si>
  <si>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</si>
  <si>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</si>
  <si>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</si>
  <si>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</si>
  <si>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</si>
  <si>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</si>
  <si>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</si>
  <si>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</si>
  <si>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</si>
  <si>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</si>
  <si>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</si>
  <si>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</si>
  <si>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</si>
  <si>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</si>
  <si>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</si>
  <si>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</si>
  <si>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</si>
  <si>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</si>
  <si>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</si>
  <si>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</si>
  <si>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</si>
  <si>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</si>
  <si>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</si>
  <si>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</si>
  <si>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</si>
  <si>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</si>
  <si>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</si>
  <si>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</si>
  <si>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</si>
  <si>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</si>
  <si>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</si>
  <si>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</si>
  <si>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</si>
  <si>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</si>
  <si>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</si>
  <si>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</si>
  <si>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</si>
  <si>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</si>
  <si>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</si>
  <si>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</si>
  <si>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</si>
  <si>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</si>
  <si>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</si>
  <si>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</si>
  <si>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</si>
  <si>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</si>
  <si>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</si>
  <si>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</si>
  <si>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</si>
  <si>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</si>
  <si>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</si>
  <si>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</si>
  <si>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</si>
  <si>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</si>
  <si>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</si>
  <si>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</si>
  <si>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</si>
  <si>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</si>
  <si>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</si>
  <si>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</si>
  <si>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</si>
  <si>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</si>
  <si>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</si>
  <si>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</si>
  <si>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</si>
  <si>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</si>
  <si>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</si>
  <si>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</si>
  <si>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</si>
  <si>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</si>
  <si>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</si>
  <si>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</si>
  <si>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</si>
  <si>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</si>
  <si>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</si>
  <si>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</si>
  <si>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</si>
  <si>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</si>
  <si>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</si>
  <si>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</si>
  <si>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</si>
  <si>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</si>
  <si>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</si>
  <si>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</si>
  <si>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</si>
  <si>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</si>
  <si>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</si>
  <si>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</si>
  <si>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</si>
  <si>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</si>
  <si>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</si>
  <si>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</si>
  <si>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</si>
  <si>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</si>
  <si>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</si>
  <si>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</si>
  <si>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</si>
  <si>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</si>
  <si>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</si>
  <si>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</si>
  <si>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</si>
  <si>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</si>
  <si>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</si>
  <si>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</si>
  <si>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</si>
  <si>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</si>
  <si>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</si>
  <si>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</si>
  <si>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</si>
  <si>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</si>
  <si>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</si>
  <si>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</si>
  <si>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</si>
  <si>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</si>
  <si>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</si>
  <si>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</si>
  <si>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</si>
  <si>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</si>
  <si>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</si>
  <si>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</si>
  <si>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</si>
  <si>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</si>
  <si>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</si>
  <si>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</si>
  <si>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</si>
  <si>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</si>
  <si>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</si>
  <si>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</si>
  <si>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</si>
  <si>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</si>
  <si>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</si>
  <si>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</si>
  <si>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</si>
  <si>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</si>
  <si>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</si>
  <si>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</si>
  <si>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</si>
  <si>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</si>
  <si>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</si>
  <si>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</si>
  <si>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</si>
  <si>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</si>
  <si>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</si>
  <si>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</si>
  <si>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</si>
  <si>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</si>
  <si>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</si>
  <si>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</si>
  <si>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</si>
  <si>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</si>
  <si>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</si>
  <si>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</si>
  <si>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</si>
  <si>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</si>
  <si>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</si>
  <si>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</si>
  <si>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</si>
  <si>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</si>
  <si>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</si>
  <si>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</si>
  <si>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</si>
  <si>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</si>
  <si>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</si>
  <si>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</si>
  <si>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</si>
  <si>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</si>
  <si>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</si>
  <si>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</si>
  <si>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</si>
  <si>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</si>
  <si>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</si>
  <si>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</si>
  <si>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</si>
  <si>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</si>
  <si>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</si>
  <si>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</si>
  <si>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</si>
  <si>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</si>
  <si>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</si>
  <si>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</si>
  <si>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</si>
  <si>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</si>
  <si>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</si>
  <si>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</si>
  <si>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</si>
  <si>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</si>
  <si>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</si>
  <si>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</si>
  <si>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</si>
  <si>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</si>
  <si>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</si>
  <si>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</si>
  <si>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</si>
  <si>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</si>
  <si>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</si>
  <si>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</si>
  <si>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</si>
  <si>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</si>
  <si>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</si>
  <si>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</si>
  <si>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</si>
  <si>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</si>
  <si>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</si>
  <si>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</si>
  <si>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</si>
  <si>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</si>
  <si>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</si>
  <si>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</si>
  <si>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</si>
  <si>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</si>
  <si>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</si>
  <si>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</si>
  <si>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</si>
  <si>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</si>
  <si>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</si>
  <si>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</si>
  <si>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</si>
  <si>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</si>
  <si>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</si>
  <si>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</si>
  <si>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</si>
  <si>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</si>
  <si>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</si>
  <si>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</si>
  <si>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</si>
  <si>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</si>
  <si>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</si>
  <si>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</si>
  <si>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</si>
  <si>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</si>
  <si>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</si>
  <si>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</si>
  <si>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</si>
  <si>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</si>
  <si>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</si>
  <si>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</si>
  <si>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</si>
  <si>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</si>
  <si>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</si>
  <si>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</si>
  <si>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</si>
  <si>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</si>
  <si>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</si>
  <si>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</si>
  <si>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</si>
  <si>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</si>
  <si>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</si>
  <si>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</si>
  <si>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</si>
  <si>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</si>
  <si>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</si>
  <si>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</si>
  <si>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</si>
  <si>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</si>
  <si>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</si>
  <si>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</si>
  <si>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</si>
  <si>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</si>
  <si>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</si>
  <si>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</si>
  <si>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</si>
  <si>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</si>
  <si>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</si>
  <si>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</si>
  <si>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</si>
  <si>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</si>
  <si>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</si>
  <si>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</si>
  <si>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</si>
  <si>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</si>
  <si>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</si>
  <si>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</si>
  <si>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</si>
  <si>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</si>
  <si>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</si>
  <si>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</si>
  <si>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</si>
  <si>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</si>
  <si>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</si>
  <si>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</si>
  <si>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</si>
  <si>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</si>
  <si>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</si>
  <si>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</si>
  <si>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</si>
  <si>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</si>
  <si>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</si>
  <si>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</si>
  <si>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</si>
  <si>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</si>
  <si>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</si>
  <si>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</si>
  <si>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</si>
  <si>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</si>
  <si>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</si>
  <si>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</si>
  <si>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</si>
  <si>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</si>
  <si>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</si>
  <si>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</si>
  <si>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</si>
  <si>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</si>
  <si>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</si>
  <si>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</si>
  <si>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</si>
  <si>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</si>
  <si>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</si>
  <si>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</si>
  <si>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</si>
  <si>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</si>
  <si>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</si>
  <si>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</si>
  <si>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</si>
  <si>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</si>
  <si>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</si>
  <si>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</si>
  <si>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</si>
  <si>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</si>
  <si>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</si>
  <si>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</si>
  <si>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</si>
  <si>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</si>
  <si>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</si>
  <si>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</si>
  <si>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</si>
  <si>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</si>
  <si>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</si>
  <si>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</si>
  <si>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</si>
  <si>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</si>
  <si>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</si>
  <si>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</si>
  <si>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</si>
  <si>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</si>
  <si>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</si>
  <si>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</si>
  <si>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</si>
  <si>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</si>
  <si>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</si>
  <si>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</si>
  <si>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</si>
  <si>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</si>
  <si>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</si>
  <si>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</si>
  <si>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</si>
  <si>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</si>
  <si>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</si>
  <si>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</si>
  <si>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</si>
  <si>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</si>
  <si>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</si>
  <si>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</si>
  <si>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</si>
  <si>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</si>
  <si>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</si>
  <si>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</si>
  <si>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</si>
  <si>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</si>
  <si>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</si>
  <si>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</si>
  <si>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</si>
  <si>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</si>
  <si>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</si>
  <si>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</si>
  <si>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</si>
  <si>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</si>
  <si>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</si>
  <si>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</si>
  <si>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</si>
  <si>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</si>
  <si>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</si>
  <si>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</si>
  <si>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</si>
  <si>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</si>
  <si>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</si>
  <si>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</si>
  <si>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</si>
  <si>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</si>
  <si>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</si>
  <si>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</si>
  <si>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</si>
  <si>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</si>
  <si>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</si>
  <si>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</si>
  <si>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</si>
  <si>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</si>
  <si>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</si>
  <si>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</si>
  <si>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</si>
  <si>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</si>
  <si>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</si>
  <si>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</si>
  <si>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</si>
  <si>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</si>
  <si>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</si>
  <si>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</si>
  <si>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</si>
  <si>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</si>
  <si>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</si>
  <si>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</si>
  <si>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</si>
  <si>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</si>
  <si>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</si>
  <si>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</si>
  <si>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</si>
  <si>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</si>
  <si>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</si>
  <si>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</si>
  <si>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</si>
  <si>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</si>
  <si>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</si>
  <si>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</si>
  <si>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</si>
  <si>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</si>
  <si>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</si>
  <si>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</si>
  <si>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</si>
  <si>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</si>
  <si>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</si>
  <si>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</si>
  <si>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</si>
  <si>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</si>
  <si>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</si>
  <si>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</si>
  <si>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</si>
  <si>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</si>
  <si>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</si>
  <si>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</si>
  <si>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</si>
  <si>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</si>
  <si>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</si>
  <si>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</si>
  <si>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</si>
  <si>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</si>
  <si>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</si>
  <si>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</si>
  <si>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</si>
  <si>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</si>
  <si>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</si>
  <si>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</si>
  <si>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</si>
  <si>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</si>
  <si>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</si>
  <si>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</si>
  <si>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</si>
  <si>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</si>
  <si>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</si>
  <si>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</si>
  <si>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</si>
  <si>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</si>
  <si>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</si>
  <si>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</si>
  <si>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</si>
  <si>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</si>
  <si>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</si>
  <si>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</si>
  <si>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</si>
  <si>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</si>
  <si>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</si>
  <si>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</si>
  <si>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</si>
  <si>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</si>
  <si>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</si>
  <si>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</si>
  <si>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</si>
  <si>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</si>
  <si>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</si>
  <si>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</si>
  <si>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</si>
  <si>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</si>
  <si>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</si>
  <si>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</si>
  <si>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</si>
  <si>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</si>
  <si>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</si>
  <si>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</si>
  <si>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</si>
  <si>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</si>
  <si>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</si>
  <si>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</si>
  <si>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</si>
  <si>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</si>
  <si>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</si>
  <si>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</si>
  <si>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</si>
  <si>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</si>
  <si>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</si>
  <si>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</si>
  <si>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</si>
  <si>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</si>
  <si>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</si>
  <si>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</si>
  <si>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</si>
  <si>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</si>
  <si>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</si>
  <si>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</si>
  <si>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</si>
  <si>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</si>
  <si>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</si>
  <si>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</si>
  <si>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</si>
  <si>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</si>
  <si>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</si>
  <si>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</si>
  <si>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</si>
  <si>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</si>
  <si>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</si>
  <si>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</si>
  <si>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</si>
  <si>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</si>
  <si>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</si>
  <si>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</si>
  <si>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</si>
  <si>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</si>
  <si>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</si>
  <si>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</si>
  <si>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</si>
  <si>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</si>
  <si>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</si>
  <si>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</si>
  <si>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</si>
  <si>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</si>
  <si>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</si>
  <si>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</si>
  <si>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</si>
  <si>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</si>
  <si>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</si>
  <si>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</si>
  <si>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</si>
  <si>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</si>
  <si>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</si>
  <si>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</si>
  <si>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</si>
  <si>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</si>
  <si>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</si>
  <si>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</si>
  <si>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</si>
  <si>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</si>
  <si>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</si>
  <si>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</si>
  <si>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</si>
  <si>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</si>
  <si>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</si>
  <si>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</si>
  <si>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</si>
  <si>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</si>
  <si>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</si>
  <si>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</si>
  <si>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</si>
  <si>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</si>
  <si>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</si>
  <si>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</si>
  <si>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</si>
  <si>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</si>
  <si>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</si>
  <si>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</si>
  <si>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</si>
  <si>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</si>
  <si>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</si>
  <si>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</si>
  <si>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</si>
  <si>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</si>
  <si>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</si>
  <si>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</si>
  <si>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</si>
  <si>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</si>
  <si>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</si>
  <si>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</si>
  <si>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</si>
  <si>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</si>
  <si>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</si>
  <si>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</si>
  <si>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</si>
  <si>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</si>
  <si>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</si>
  <si>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</si>
  <si>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</si>
  <si>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</si>
  <si>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</si>
  <si>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</si>
  <si>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</si>
  <si>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</si>
  <si>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</si>
  <si>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</si>
  <si>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</si>
  <si>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</si>
  <si>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</si>
  <si>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</si>
  <si>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</si>
  <si>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</si>
  <si>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</si>
  <si>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</si>
  <si>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</si>
  <si>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</si>
  <si>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</si>
  <si>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</si>
  <si>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</si>
  <si>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</si>
  <si>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</si>
  <si>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</si>
  <si>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</si>
  <si>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</si>
  <si>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</si>
  <si>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</si>
  <si>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</si>
  <si>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</si>
  <si>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</si>
  <si>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</si>
  <si>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</si>
  <si>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</si>
  <si>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</si>
  <si>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</si>
  <si>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</si>
  <si>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</si>
  <si>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</si>
  <si>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</si>
  <si>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</si>
  <si>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</si>
  <si>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</si>
  <si>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</si>
  <si>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</si>
  <si>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</si>
  <si>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</si>
  <si>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</si>
  <si>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</si>
  <si>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</si>
  <si>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</si>
  <si>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</si>
  <si>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</si>
  <si>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</si>
  <si>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</si>
  <si>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</si>
  <si>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</si>
  <si>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</si>
  <si>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</si>
  <si>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</si>
  <si>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</si>
  <si>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</si>
  <si>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</si>
  <si>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</si>
  <si>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</si>
  <si>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</si>
  <si>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</si>
  <si>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</si>
  <si>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</si>
  <si>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</si>
  <si>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</si>
  <si>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</si>
  <si>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</si>
  <si>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</si>
  <si>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</si>
  <si>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</si>
  <si>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</si>
  <si>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</si>
  <si>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</si>
  <si>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</si>
  <si>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</si>
  <si>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</si>
  <si>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</si>
  <si>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</si>
  <si>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</si>
  <si>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</si>
  <si>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</si>
  <si>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</si>
  <si>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</si>
  <si>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</si>
  <si>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</si>
  <si>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</si>
  <si>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</si>
  <si>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</si>
  <si>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</si>
  <si>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</si>
  <si>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</si>
  <si>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</si>
  <si>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</si>
  <si>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</si>
  <si>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</si>
  <si>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</si>
  <si>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</si>
  <si>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</si>
  <si>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</si>
  <si>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</si>
  <si>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</si>
  <si>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</si>
  <si>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</si>
  <si>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</si>
  <si>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</si>
  <si>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</si>
  <si>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</si>
  <si>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</si>
  <si>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</si>
  <si>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</si>
  <si>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</si>
  <si>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</si>
  <si>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</si>
  <si>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</si>
  <si>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</si>
  <si>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</si>
  <si>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</si>
  <si>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</si>
  <si>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</si>
  <si>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</si>
  <si>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</si>
  <si>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</si>
  <si>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</si>
  <si>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</si>
  <si>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</si>
  <si>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</si>
  <si>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</si>
  <si>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</si>
  <si>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</si>
  <si>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</si>
  <si>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</si>
  <si>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</si>
  <si>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</si>
  <si>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</si>
  <si>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</si>
  <si>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</si>
  <si>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</si>
  <si>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</si>
  <si>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</si>
  <si>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</si>
  <si>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</si>
  <si>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</si>
  <si>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</si>
  <si>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</si>
  <si>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</si>
  <si>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</si>
  <si>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</si>
  <si>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</si>
  <si>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</si>
  <si>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</si>
  <si>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</si>
  <si>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</si>
  <si>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</si>
  <si>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</si>
  <si>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</si>
  <si>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</si>
  <si>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</si>
  <si>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</si>
  <si>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</si>
  <si>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</si>
  <si>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</si>
  <si>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</si>
  <si>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</si>
  <si>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</si>
  <si>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</si>
  <si>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</si>
  <si>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</si>
  <si>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</si>
  <si>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</si>
  <si>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</si>
  <si>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</si>
  <si>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</si>
  <si>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</si>
  <si>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</si>
  <si>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</si>
  <si>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</si>
  <si>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</si>
  <si>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</si>
  <si>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</si>
  <si>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</si>
  <si>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</si>
  <si>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</si>
  <si>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</si>
  <si>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</si>
  <si>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</si>
  <si>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</si>
  <si>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</si>
  <si>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</si>
  <si>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</si>
  <si>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</si>
  <si>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</si>
  <si>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</si>
  <si>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</si>
  <si>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</si>
  <si>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</si>
  <si>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</si>
  <si>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</si>
  <si>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</si>
  <si>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</si>
  <si>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</si>
  <si>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</si>
  <si>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</si>
  <si>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</si>
  <si>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</si>
  <si>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</si>
  <si>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</si>
  <si>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</si>
  <si>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</si>
  <si>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</si>
  <si>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</si>
  <si>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</si>
  <si>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</si>
  <si>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</si>
  <si>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</si>
  <si>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</si>
  <si>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</si>
  <si>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</si>
  <si>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</si>
  <si>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</si>
  <si>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</si>
  <si>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</si>
  <si>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</si>
  <si>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</si>
  <si>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</si>
  <si>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</si>
  <si>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</si>
  <si>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</si>
  <si>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</si>
  <si>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</si>
  <si>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</si>
  <si>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</si>
  <si>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</si>
  <si>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</si>
  <si>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</si>
  <si>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</si>
  <si>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</si>
  <si>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</si>
  <si>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</si>
  <si>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</si>
  <si>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</si>
  <si>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</si>
  <si>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</si>
  <si>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</si>
  <si>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</si>
  <si>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</si>
  <si>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</si>
  <si>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</si>
  <si>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</si>
  <si>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</si>
  <si>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</si>
  <si>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</si>
  <si>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</si>
  <si>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</si>
  <si>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</si>
  <si>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</si>
  <si>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</si>
  <si>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</si>
  <si>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</si>
  <si>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</si>
  <si>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</si>
  <si>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</si>
  <si>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</si>
  <si>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</si>
  <si>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</si>
  <si>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</si>
  <si>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</si>
  <si>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</si>
  <si>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</si>
  <si>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</si>
  <si>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</si>
  <si>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</si>
  <si>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</si>
  <si>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</si>
  <si>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</si>
  <si>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</si>
  <si>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</si>
  <si>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</si>
  <si>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</si>
  <si>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</si>
  <si>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</si>
  <si>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</si>
  <si>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</si>
  <si>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</si>
  <si>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</si>
  <si>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</si>
  <si>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</si>
  <si>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</si>
  <si>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</si>
  <si>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</si>
  <si>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</si>
  <si>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</si>
  <si>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</si>
  <si>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</si>
  <si>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</si>
  <si>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</si>
  <si>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</si>
  <si>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</si>
  <si>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</si>
  <si>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</si>
  <si>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</si>
  <si>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</si>
  <si>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</si>
  <si>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</si>
  <si>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</si>
  <si>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</si>
  <si>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</si>
  <si>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</si>
  <si>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</si>
  <si>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</si>
  <si>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</si>
  <si>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</si>
  <si>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</si>
  <si>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</si>
  <si>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</si>
  <si>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</si>
  <si>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</si>
  <si>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</si>
  <si>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</si>
  <si>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</si>
  <si>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</si>
  <si>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</si>
  <si>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</si>
  <si>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</si>
  <si>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</si>
  <si>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</si>
  <si>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</si>
  <si>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</si>
  <si>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</si>
  <si>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</si>
  <si>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</si>
  <si>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</si>
  <si>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</si>
  <si>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</si>
  <si>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</si>
  <si>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</si>
  <si>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</si>
  <si>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</si>
  <si>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</si>
  <si>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</si>
  <si>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</si>
  <si>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</si>
  <si>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</si>
  <si>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</si>
  <si>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</si>
  <si>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</si>
  <si>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</si>
  <si>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</si>
  <si>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</si>
  <si>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</si>
  <si>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</si>
  <si>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</si>
  <si>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</si>
  <si>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</si>
  <si>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</si>
  <si>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</si>
  <si>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</si>
  <si>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</si>
  <si>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</si>
  <si>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</si>
  <si>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</si>
  <si>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</si>
  <si>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</si>
  <si>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</si>
  <si>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</si>
  <si>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</si>
  <si>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</si>
  <si>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</si>
  <si>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</si>
  <si>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</si>
  <si>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</si>
  <si>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</si>
  <si>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</si>
  <si>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</si>
  <si>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</si>
  <si>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</si>
  <si>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</si>
  <si>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</si>
  <si>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</si>
  <si>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</si>
  <si>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</si>
  <si>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</si>
  <si>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</si>
  <si>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</si>
  <si>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</si>
  <si>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</si>
  <si>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</si>
  <si>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</si>
  <si>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</si>
  <si>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</si>
  <si>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</si>
  <si>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</si>
  <si>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</si>
  <si>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</si>
  <si>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</si>
  <si>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</si>
  <si>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</si>
  <si>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</si>
  <si>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</si>
  <si>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</si>
  <si>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</si>
  <si>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</si>
  <si>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</si>
  <si>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</si>
  <si>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</si>
  <si>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</si>
  <si>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</si>
  <si>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</si>
  <si>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</si>
  <si>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</si>
  <si>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</si>
  <si>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</si>
  <si>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</si>
  <si>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</si>
  <si>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</si>
  <si>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</si>
  <si>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</si>
  <si>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</si>
  <si>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</si>
  <si>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</si>
  <si>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</si>
  <si>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</si>
  <si>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</si>
  <si>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</si>
  <si>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</si>
  <si>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</si>
  <si>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</si>
  <si>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</si>
  <si>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</si>
  <si>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</si>
  <si>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</si>
  <si>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</si>
  <si>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</si>
  <si>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</si>
  <si>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</si>
  <si>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</si>
  <si>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</si>
  <si>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</si>
  <si>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</si>
  <si>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</si>
  <si>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</si>
  <si>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</si>
  <si>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</si>
  <si>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</si>
  <si>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</si>
  <si>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</si>
  <si>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</si>
  <si>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</si>
  <si>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</si>
  <si>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</si>
  <si>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</si>
  <si>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</si>
  <si>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</si>
  <si>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</si>
  <si>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</si>
  <si>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</si>
  <si>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</si>
  <si>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</si>
  <si>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</si>
  <si>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</si>
  <si>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</si>
  <si>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</si>
  <si>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</si>
  <si>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</si>
  <si>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</si>
  <si>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</si>
  <si>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</si>
  <si>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</si>
  <si>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</si>
  <si>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</si>
  <si>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</si>
  <si>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</si>
  <si>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</si>
  <si>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</si>
  <si>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</si>
  <si>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</si>
  <si>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</si>
  <si>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</si>
  <si>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</si>
  <si>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</si>
  <si>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</si>
  <si>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</si>
  <si>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</si>
  <si>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</si>
  <si>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</si>
  <si>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</si>
  <si>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</si>
  <si>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</si>
  <si>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</si>
  <si>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</si>
  <si>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</si>
  <si>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</si>
  <si>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</si>
  <si>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</si>
  <si>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</si>
  <si>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</si>
  <si>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</si>
  <si>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</si>
  <si>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</si>
  <si>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</si>
  <si>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</si>
  <si>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</si>
  <si>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</si>
  <si>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</si>
  <si>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</si>
  <si>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</si>
  <si>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</si>
  <si>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</si>
  <si>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</si>
  <si>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</si>
  <si>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</si>
  <si>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</si>
  <si>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</si>
  <si>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</si>
  <si>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</si>
  <si>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</si>
  <si>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</si>
  <si>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</si>
  <si>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</si>
  <si>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</si>
  <si>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</si>
  <si>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</si>
  <si>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</si>
  <si>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</si>
  <si>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</si>
  <si>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</si>
  <si>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</si>
  <si>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</si>
  <si>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</si>
  <si>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</si>
  <si>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</si>
  <si>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</si>
  <si>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</si>
  <si>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</si>
  <si>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</si>
  <si>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</si>
  <si>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</si>
  <si>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</si>
  <si>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</si>
  <si>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</si>
  <si>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</si>
  <si>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</si>
  <si>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</si>
  <si>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</si>
  <si>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</si>
  <si>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</si>
  <si>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</si>
  <si>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</si>
  <si>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</si>
  <si>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</si>
  <si>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</si>
  <si>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</si>
  <si>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</si>
  <si>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</si>
  <si>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</si>
  <si>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</si>
  <si>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</si>
  <si>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</si>
  <si>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</si>
  <si>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</si>
  <si>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</si>
  <si>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</si>
  <si>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</si>
  <si>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</si>
  <si>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</si>
  <si>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</si>
  <si>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</si>
  <si>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</si>
  <si>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</si>
  <si>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</si>
  <si>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</si>
  <si>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</si>
  <si>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</si>
  <si>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</si>
  <si>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</si>
  <si>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</si>
  <si>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</si>
  <si>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</si>
  <si>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</si>
  <si>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</si>
  <si>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</si>
  <si>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</si>
  <si>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</si>
  <si>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</si>
  <si>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</si>
  <si>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</si>
  <si>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</si>
  <si>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</si>
  <si>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</si>
  <si>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</si>
  <si>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</si>
  <si>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</si>
  <si>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</si>
  <si>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</si>
  <si>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</si>
  <si>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</si>
  <si>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</si>
  <si>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</si>
  <si>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</si>
  <si>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</si>
  <si>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</si>
  <si>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</si>
  <si>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</si>
  <si>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</si>
  <si>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</si>
  <si>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</si>
  <si>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</si>
  <si>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</si>
  <si>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</si>
  <si>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</si>
  <si>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</si>
  <si>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</si>
  <si>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</si>
  <si>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</si>
  <si>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</si>
  <si>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</si>
  <si>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</si>
  <si>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</si>
  <si>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</si>
  <si>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</si>
  <si>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</si>
  <si>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</si>
  <si>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</si>
  <si>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</si>
  <si>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</si>
  <si>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</si>
  <si>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</si>
  <si>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</si>
  <si>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</si>
  <si>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</si>
  <si>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</si>
  <si>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</si>
  <si>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</si>
  <si>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</si>
  <si>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</si>
  <si>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</si>
  <si>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</si>
  <si>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</si>
  <si>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</si>
  <si>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</si>
  <si>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</si>
  <si>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</si>
  <si>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</si>
  <si>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</si>
  <si>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</si>
  <si>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</si>
  <si>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</si>
  <si>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</si>
  <si>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</si>
  <si>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</si>
  <si>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</si>
  <si>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</si>
  <si>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</si>
  <si>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</si>
  <si>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</si>
  <si>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</si>
  <si>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</si>
  <si>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</si>
  <si>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</si>
  <si>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</si>
  <si>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</si>
  <si>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</si>
  <si>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</si>
  <si>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</si>
  <si>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</si>
  <si>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</si>
  <si>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</si>
  <si>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</si>
  <si>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</si>
  <si>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</si>
  <si>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</si>
  <si>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</si>
  <si>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</si>
  <si>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</si>
  <si>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</si>
  <si>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</si>
  <si>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</si>
  <si>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</si>
  <si>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</si>
  <si>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</si>
  <si>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</si>
  <si>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</si>
  <si>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</si>
  <si>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</si>
  <si>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</si>
  <si>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</si>
  <si>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</si>
  <si>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</si>
  <si>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</si>
  <si>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</si>
  <si>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</si>
  <si>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</si>
  <si>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</si>
  <si>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</si>
  <si>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</si>
  <si>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</si>
  <si>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</si>
  <si>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</si>
  <si>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</si>
  <si>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</si>
  <si>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</si>
  <si>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</si>
  <si>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</si>
  <si>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</si>
  <si>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</si>
  <si>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</si>
  <si>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</si>
  <si>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</si>
  <si>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</si>
  <si>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</si>
  <si>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</si>
  <si>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</si>
  <si>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</si>
  <si>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</si>
  <si>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</si>
  <si>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</si>
  <si>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</si>
  <si>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</si>
  <si>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</si>
  <si>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</si>
  <si>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</si>
  <si>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</si>
  <si>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</si>
  <si>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</si>
  <si>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</si>
  <si>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</si>
  <si>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</si>
  <si>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</si>
  <si>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</si>
  <si>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</si>
  <si>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</si>
  <si>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</si>
  <si>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</si>
  <si>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</si>
  <si>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</si>
  <si>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</si>
  <si>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</si>
  <si>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</si>
  <si>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</si>
  <si>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</si>
  <si>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</si>
  <si>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</si>
  <si>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</si>
  <si>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</si>
  <si>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</si>
  <si>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</si>
  <si>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</si>
  <si>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</si>
  <si>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</si>
  <si>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</si>
  <si>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</si>
  <si>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</si>
  <si>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</si>
  <si>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</si>
  <si>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</si>
  <si>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</si>
  <si>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</si>
  <si>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</si>
  <si>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</si>
  <si>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</si>
  <si>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</si>
  <si>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</si>
  <si>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</si>
  <si>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</si>
  <si>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</si>
  <si>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</si>
  <si>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</si>
  <si>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</si>
  <si>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</si>
  <si>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</si>
  <si>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</si>
  <si>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</si>
  <si>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</si>
  <si>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</si>
  <si>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</si>
  <si>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</si>
  <si>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</si>
  <si>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</si>
  <si>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</si>
  <si>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</si>
  <si>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</si>
  <si>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</si>
  <si>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</si>
  <si>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</si>
  <si>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</si>
  <si>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</si>
  <si>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</si>
  <si>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</si>
  <si>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</si>
  <si>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</si>
  <si>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</si>
  <si>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</si>
  <si>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</si>
  <si>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</si>
  <si>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</si>
  <si>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</si>
  <si>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</si>
  <si>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</si>
  <si>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</si>
  <si>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</si>
  <si>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</si>
  <si>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</si>
  <si>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</si>
  <si>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</si>
  <si>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</si>
  <si>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</si>
  <si>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</si>
  <si>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</si>
  <si>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</si>
  <si>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</si>
  <si>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</si>
  <si>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</si>
  <si>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</si>
  <si>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</si>
  <si>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</si>
  <si>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</si>
  <si>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</si>
  <si>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</si>
  <si>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</si>
  <si>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</si>
  <si>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</si>
  <si>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</si>
  <si>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</si>
  <si>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</si>
  <si>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</si>
  <si>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</si>
  <si>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</si>
  <si>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</si>
  <si>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</si>
  <si>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</si>
  <si>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</si>
  <si>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</si>
  <si>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</si>
  <si>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</si>
  <si>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</si>
  <si>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</si>
  <si>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</si>
  <si>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</si>
  <si>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</si>
  <si>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</si>
  <si>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</si>
  <si>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</si>
  <si>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</si>
  <si>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</si>
  <si>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</si>
  <si>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</si>
  <si>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</si>
  <si>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</si>
  <si>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</si>
  <si>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</si>
  <si>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</si>
  <si>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</si>
  <si>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</si>
  <si>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</si>
  <si>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</si>
  <si>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</si>
  <si>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</si>
  <si>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</si>
  <si>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</si>
  <si>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</si>
  <si>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</si>
  <si>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</si>
  <si>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</si>
  <si>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</si>
  <si>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</si>
  <si>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</si>
  <si>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</si>
  <si>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</si>
  <si>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</si>
  <si>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</si>
  <si>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</si>
  <si>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</si>
  <si>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</si>
  <si>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</si>
  <si>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</si>
  <si>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</si>
  <si>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</si>
  <si>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</si>
  <si>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</si>
  <si>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</si>
  <si>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</si>
  <si>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</si>
  <si>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</si>
  <si>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</si>
  <si>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</si>
  <si>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</si>
  <si>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</si>
  <si>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</si>
  <si>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</si>
  <si>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</si>
  <si>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</si>
  <si>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</si>
  <si>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</si>
  <si>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</si>
  <si>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</si>
  <si>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</si>
  <si>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</si>
  <si>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</si>
  <si>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</si>
  <si>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</si>
  <si>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</si>
  <si>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</si>
  <si>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</si>
  <si>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</si>
  <si>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</si>
  <si>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</si>
  <si>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</si>
  <si>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</si>
  <si>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</si>
  <si>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</si>
  <si>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</si>
  <si>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</si>
  <si>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</si>
  <si>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</si>
  <si>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</si>
  <si>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</si>
  <si>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</si>
  <si>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</si>
  <si>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</si>
  <si>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</si>
  <si>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</si>
  <si>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</si>
  <si>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</si>
  <si>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</si>
  <si>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</si>
  <si>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</si>
  <si>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</si>
  <si>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</si>
  <si>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</si>
  <si>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</si>
  <si>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</si>
  <si>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</si>
  <si>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</si>
  <si>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</si>
  <si>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</si>
  <si>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</si>
  <si>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</si>
  <si>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</si>
  <si>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</si>
  <si>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</si>
  <si>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</si>
  <si>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</si>
  <si>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</si>
  <si>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</si>
  <si>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</si>
  <si>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</si>
  <si>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</si>
  <si>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</si>
  <si>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</si>
  <si>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</si>
  <si>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</si>
  <si>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</si>
  <si>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</si>
  <si>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</si>
  <si>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</si>
  <si>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</si>
  <si>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</si>
  <si>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</si>
  <si>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</si>
  <si>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</si>
  <si>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</si>
  <si>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</si>
  <si>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</si>
  <si>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</si>
  <si>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</si>
  <si>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</si>
  <si>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</si>
  <si>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</si>
  <si>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</si>
  <si>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</si>
  <si>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</si>
  <si>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</si>
  <si>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</si>
  <si>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</si>
  <si>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</si>
  <si>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</si>
  <si>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</si>
  <si>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</si>
  <si>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</si>
  <si>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</si>
  <si>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</si>
  <si>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</si>
  <si>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</si>
  <si>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</si>
  <si>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</si>
  <si>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</si>
  <si>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</si>
  <si>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</si>
  <si>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</si>
  <si>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</si>
  <si>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</si>
  <si>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</si>
  <si>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</si>
  <si>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</si>
  <si>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</si>
  <si>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</si>
  <si>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</si>
  <si>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</si>
  <si>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</si>
  <si>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</si>
  <si>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</si>
  <si>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</si>
  <si>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</si>
  <si>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</si>
  <si>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</si>
  <si>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</si>
  <si>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</si>
  <si>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</si>
  <si>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</si>
  <si>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</si>
  <si>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</si>
  <si>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</si>
  <si>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</si>
  <si>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</si>
  <si>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</si>
  <si>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</si>
  <si>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</si>
  <si>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</si>
  <si>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</si>
  <si>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</si>
  <si>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</si>
  <si>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</si>
  <si>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</si>
  <si>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</si>
  <si>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</si>
  <si>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</si>
  <si>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</si>
  <si>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</si>
  <si>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</si>
  <si>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</si>
  <si>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</si>
  <si>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</si>
  <si>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</si>
  <si>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</si>
  <si>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</si>
  <si>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</si>
  <si>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</si>
  <si>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</si>
  <si>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</si>
  <si>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</si>
  <si>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</si>
  <si>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</si>
  <si>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</si>
  <si>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</si>
  <si>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</si>
  <si>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</si>
  <si>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</si>
  <si>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</si>
  <si>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</si>
  <si>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</si>
  <si>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</si>
  <si>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</si>
  <si>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</si>
  <si>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</si>
  <si>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</si>
  <si>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</si>
  <si>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</si>
  <si>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</si>
  <si>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</si>
  <si>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</si>
  <si>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</si>
  <si>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</si>
  <si>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</si>
  <si>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</si>
  <si>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</si>
  <si>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</si>
  <si>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</si>
  <si>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</si>
  <si>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</si>
  <si>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</si>
  <si>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</si>
  <si>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</si>
  <si>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</si>
  <si>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</si>
  <si>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</si>
  <si>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</si>
  <si>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</si>
  <si>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</si>
  <si>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</si>
  <si>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</si>
  <si>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</si>
  <si>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</si>
  <si>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</si>
  <si>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</si>
  <si>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</si>
  <si>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</si>
  <si>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</si>
  <si>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</si>
  <si>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</si>
  <si>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</si>
  <si>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</si>
  <si>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</si>
  <si>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</si>
  <si>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</si>
  <si>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</si>
  <si>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</si>
  <si>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</si>
  <si>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</si>
  <si>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</si>
  <si>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</si>
  <si>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</si>
  <si>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</si>
  <si>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</si>
  <si>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</si>
  <si>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</si>
  <si>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</si>
  <si>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</si>
  <si>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</si>
  <si>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</si>
  <si>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</si>
  <si>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</si>
  <si>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</si>
  <si>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</si>
  <si>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</si>
  <si>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</si>
  <si>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</si>
  <si>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</si>
  <si>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</si>
  <si>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</si>
  <si>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</si>
  <si>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</si>
  <si>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</si>
  <si>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</si>
  <si>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</si>
  <si>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</si>
  <si>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</si>
  <si>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</si>
  <si>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</si>
  <si>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</si>
  <si>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</si>
  <si>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</si>
  <si>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</si>
  <si>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</si>
  <si>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</si>
  <si>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</si>
  <si>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</si>
  <si>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</si>
  <si>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</si>
  <si>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</si>
  <si>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</si>
  <si>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</si>
  <si>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</si>
  <si>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</si>
  <si>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</si>
  <si>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</si>
  <si>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</si>
  <si>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</si>
  <si>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</si>
  <si>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</si>
  <si>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</si>
  <si>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</si>
  <si>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</si>
  <si>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</si>
  <si>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</si>
  <si>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</si>
  <si>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</si>
  <si>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</si>
  <si>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</si>
  <si>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</si>
  <si>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</si>
  <si>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</si>
  <si>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</si>
  <si>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</si>
  <si>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</si>
  <si>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</si>
  <si>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</si>
  <si>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</si>
  <si>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</si>
  <si>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</si>
  <si>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</si>
  <si>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</si>
  <si>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</si>
  <si>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</si>
  <si>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</si>
  <si>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</si>
  <si>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</si>
  <si>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</si>
  <si>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</si>
  <si>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</si>
  <si>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</si>
  <si>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</si>
  <si>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</si>
  <si>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</si>
  <si>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</si>
  <si>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</si>
  <si>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</si>
  <si>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</si>
  <si>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</si>
  <si>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</si>
  <si>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</si>
  <si>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</si>
  <si>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</si>
  <si>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</si>
  <si>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</si>
  <si>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</si>
  <si>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</si>
  <si>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</si>
  <si>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</si>
  <si>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</si>
  <si>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</si>
  <si>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</si>
  <si>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</si>
  <si>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</si>
  <si>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</si>
  <si>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</si>
  <si>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</si>
  <si>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</si>
  <si>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</si>
  <si>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</si>
  <si>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</si>
  <si>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</si>
  <si>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</si>
  <si>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</si>
  <si>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</si>
  <si>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</si>
  <si>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</si>
  <si>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</si>
  <si>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</si>
  <si>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</si>
  <si>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</si>
  <si>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</si>
  <si>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</si>
  <si>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</si>
  <si>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</si>
  <si>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</si>
  <si>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</si>
  <si>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</si>
  <si>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</si>
  <si>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</si>
  <si>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</si>
  <si>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</si>
  <si>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</si>
  <si>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</si>
  <si>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</si>
  <si>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</si>
  <si>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</si>
  <si>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</si>
  <si>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</si>
  <si>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</si>
  <si>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</si>
  <si>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</si>
  <si>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</si>
  <si>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</si>
  <si>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</si>
  <si>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</si>
  <si>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</si>
  <si>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</si>
  <si>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</si>
  <si>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</si>
  <si>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</si>
  <si>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</si>
  <si>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</si>
  <si>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</si>
  <si>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</si>
  <si>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</si>
  <si>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</si>
  <si>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</si>
  <si>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</si>
  <si>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</si>
  <si>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</si>
  <si>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</si>
  <si>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</si>
  <si>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</si>
  <si>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</si>
  <si>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</si>
  <si>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</si>
  <si>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</si>
  <si>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</si>
  <si>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</si>
  <si>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</si>
  <si>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</si>
  <si>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</si>
  <si>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</si>
  <si>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</si>
  <si>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</si>
  <si>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</si>
  <si>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</si>
  <si>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</si>
  <si>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</si>
  <si>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</si>
  <si>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</si>
  <si>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</si>
  <si>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</si>
  <si>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</si>
  <si>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</si>
  <si>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</si>
  <si>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</si>
  <si>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</si>
  <si>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</si>
  <si>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</si>
  <si>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</si>
  <si>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</si>
  <si>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</si>
  <si>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</si>
  <si>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</si>
  <si>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</si>
  <si>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</si>
  <si>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</si>
  <si>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</si>
  <si>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</si>
  <si>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</si>
  <si>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</si>
  <si>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</si>
  <si>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</si>
  <si>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</si>
  <si>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</si>
  <si>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</si>
  <si>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</si>
  <si>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</si>
  <si>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</si>
  <si>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</si>
  <si>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</si>
  <si>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</si>
  <si>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</si>
  <si>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</si>
  <si>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</si>
  <si>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</si>
  <si>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</si>
  <si>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</si>
  <si>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</si>
  <si>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</si>
  <si>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</si>
  <si>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</si>
  <si>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</si>
  <si>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</si>
  <si>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</si>
  <si>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</si>
  <si>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</si>
  <si>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</si>
  <si>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</si>
  <si>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</si>
  <si>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</si>
  <si>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</si>
  <si>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</si>
  <si>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</si>
  <si>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</si>
  <si>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</si>
  <si>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</si>
  <si>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</si>
  <si>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</si>
  <si>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</si>
  <si>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</si>
  <si>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</si>
  <si>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</si>
  <si>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</si>
  <si>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</si>
  <si>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</si>
  <si>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</si>
  <si>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</si>
  <si>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</si>
  <si>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</si>
  <si>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</si>
  <si>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</si>
  <si>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</si>
  <si>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</si>
  <si>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</si>
  <si>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</si>
  <si>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</si>
  <si>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</si>
  <si>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</si>
  <si>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</si>
  <si>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</si>
  <si>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</si>
  <si>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</si>
  <si>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</si>
  <si>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</si>
  <si>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</si>
  <si>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</si>
  <si>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</si>
  <si>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</si>
  <si>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</si>
  <si>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</si>
  <si>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</si>
  <si>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</si>
  <si>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</si>
  <si>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</si>
  <si>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</si>
  <si>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</si>
  <si>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</si>
  <si>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</si>
  <si>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</si>
  <si>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</si>
  <si>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</si>
  <si>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</si>
  <si>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</si>
  <si>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</si>
  <si>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</si>
  <si>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</si>
  <si>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</si>
  <si>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</si>
  <si>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</si>
  <si>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</si>
  <si>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</si>
  <si>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</si>
  <si>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</si>
  <si>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</si>
  <si>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</si>
  <si>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</si>
  <si>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</si>
  <si>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</si>
  <si>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</si>
  <si>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</si>
  <si>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</si>
  <si>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</si>
  <si>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</si>
  <si>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</si>
  <si>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</si>
  <si>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</si>
  <si>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</si>
  <si>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</si>
  <si>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</si>
  <si>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</si>
  <si>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</si>
  <si>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</si>
  <si>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</si>
  <si>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</si>
  <si>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</si>
  <si>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</si>
  <si>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</si>
  <si>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</si>
  <si>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</si>
  <si>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</si>
  <si>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</si>
  <si>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</si>
  <si>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</si>
  <si>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</si>
  <si>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</si>
  <si>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</si>
  <si>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</si>
  <si>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</si>
  <si>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</si>
  <si>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</si>
  <si>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</si>
  <si>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</si>
  <si>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</si>
  <si>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</si>
  <si>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</si>
  <si>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</si>
  <si>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</si>
  <si>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</si>
  <si>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</si>
  <si>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</si>
  <si>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</si>
  <si>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</si>
  <si>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</si>
  <si>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</si>
  <si>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</si>
  <si>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</si>
  <si>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</si>
  <si>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</si>
  <si>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</si>
  <si>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</si>
  <si>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</si>
  <si>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</si>
  <si>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</si>
  <si>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</si>
  <si>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</si>
  <si>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</si>
  <si>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</si>
  <si>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</si>
  <si>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</si>
  <si>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</si>
  <si>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</si>
  <si>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</si>
  <si>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</si>
  <si>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</si>
  <si>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</si>
  <si>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</si>
  <si>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</si>
  <si>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</si>
  <si>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</si>
  <si>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</si>
  <si>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</si>
  <si>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</si>
  <si>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</si>
  <si>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</si>
  <si>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</si>
  <si>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</si>
  <si>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</si>
  <si>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</si>
  <si>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</si>
  <si>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</si>
  <si>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</si>
  <si>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</si>
  <si>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</si>
  <si>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</si>
  <si>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</si>
  <si>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</si>
  <si>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</si>
  <si>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</si>
  <si>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</si>
  <si>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</si>
  <si>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</si>
  <si>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</si>
  <si>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</si>
  <si>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</si>
  <si>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</si>
  <si>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</si>
  <si>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</si>
  <si>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</si>
  <si>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</si>
  <si>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</si>
  <si>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</si>
  <si>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</si>
  <si>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</si>
  <si>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</si>
  <si>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</si>
  <si>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</si>
  <si>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</si>
  <si>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</si>
  <si>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</si>
  <si>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</si>
  <si>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</si>
  <si>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</si>
  <si>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</si>
  <si>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</si>
  <si>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</si>
  <si>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</si>
  <si>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</si>
  <si>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</si>
  <si>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</si>
  <si>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</si>
  <si>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</si>
  <si>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</si>
  <si>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</si>
  <si>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</si>
  <si>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</si>
  <si>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</si>
  <si>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</si>
  <si>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</si>
  <si>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</si>
  <si>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</si>
  <si>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</si>
  <si>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</si>
  <si>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</si>
  <si>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</si>
  <si>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</si>
  <si>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</si>
  <si>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</si>
  <si>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</si>
  <si>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</si>
  <si>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</si>
  <si>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</si>
  <si>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</si>
  <si>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</si>
  <si>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</si>
  <si>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</si>
  <si>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</si>
  <si>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</si>
  <si>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</si>
  <si>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</si>
  <si>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</si>
  <si>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</si>
  <si>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</si>
  <si>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</si>
  <si>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</si>
  <si>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</si>
  <si>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</si>
  <si>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</si>
  <si>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</si>
  <si>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</si>
  <si>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</si>
  <si>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</si>
  <si>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</si>
  <si>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</si>
  <si>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</si>
  <si>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</si>
  <si>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</si>
  <si>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</si>
  <si>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</si>
  <si>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</si>
  <si>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</si>
  <si>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</si>
  <si>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</si>
  <si>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</si>
  <si>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</si>
  <si>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</si>
  <si>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</si>
  <si>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</si>
  <si>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</si>
  <si>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</si>
  <si>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</si>
  <si>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</si>
  <si>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</si>
  <si>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</si>
  <si>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</si>
  <si>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</si>
  <si>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</si>
  <si>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</si>
  <si>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</si>
  <si>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</si>
  <si>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</si>
  <si>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</si>
  <si>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</si>
  <si>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</si>
  <si>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</si>
  <si>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</si>
  <si>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</si>
  <si>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</si>
  <si>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</si>
  <si>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</si>
  <si>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</si>
  <si>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</si>
  <si>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</si>
  <si>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</si>
  <si>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</si>
  <si>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</si>
  <si>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</si>
  <si>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</si>
  <si>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</si>
  <si>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</si>
  <si>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</si>
  <si>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</si>
  <si>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</si>
  <si>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</si>
  <si>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</si>
  <si>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</si>
  <si>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</si>
  <si>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</si>
  <si>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</si>
  <si>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</si>
  <si>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</si>
  <si>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</si>
  <si>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</si>
  <si>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</si>
  <si>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</si>
  <si>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</si>
  <si>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</si>
  <si>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</si>
  <si>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</si>
  <si>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</si>
  <si>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</si>
  <si>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</si>
  <si>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</si>
  <si>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</si>
  <si>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</si>
  <si>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</si>
  <si>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</si>
  <si>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</si>
  <si>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</si>
  <si>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</si>
  <si>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</si>
  <si>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</si>
  <si>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</si>
  <si>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</si>
  <si>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</si>
  <si>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</si>
  <si>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</si>
  <si>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</si>
  <si>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</si>
  <si>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</si>
  <si>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</si>
  <si>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</si>
  <si>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</si>
  <si>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</si>
  <si>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</si>
  <si>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</si>
  <si>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</si>
  <si>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</si>
  <si>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</si>
  <si>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</si>
  <si>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</si>
  <si>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</si>
  <si>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</si>
  <si>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</si>
  <si>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</si>
  <si>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</si>
  <si>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</si>
  <si>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</si>
  <si>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</si>
  <si>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</si>
  <si>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</si>
  <si>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</si>
  <si>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</si>
  <si>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</si>
  <si>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</si>
  <si>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</si>
  <si>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</si>
  <si>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</si>
  <si>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</si>
  <si>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</si>
  <si>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</si>
  <si>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</si>
  <si>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</si>
  <si>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</si>
  <si>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</si>
  <si>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</si>
  <si>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</si>
  <si>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</si>
  <si>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</si>
  <si>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</si>
  <si>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</si>
  <si>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</si>
  <si>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</si>
  <si>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</si>
  <si>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</si>
  <si>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</si>
  <si>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</si>
  <si>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</si>
  <si>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</si>
  <si>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</si>
  <si>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</si>
  <si>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</si>
  <si>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</si>
  <si>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</si>
  <si>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</si>
  <si>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</si>
  <si>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</si>
  <si>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</si>
  <si>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</si>
  <si>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</si>
  <si>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</si>
  <si>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</si>
  <si>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</si>
  <si>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</si>
  <si>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</si>
  <si>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</si>
  <si>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</si>
  <si>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</si>
  <si>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</si>
  <si>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</si>
  <si>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</si>
  <si>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</si>
  <si>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</si>
  <si>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</si>
  <si>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</si>
  <si>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</si>
  <si>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</si>
  <si>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</si>
  <si>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</si>
  <si>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</si>
  <si>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</si>
  <si>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</si>
  <si>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</si>
  <si>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</si>
  <si>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</si>
  <si>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</si>
  <si>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</si>
  <si>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</si>
  <si>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</si>
  <si>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</si>
  <si>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</si>
  <si>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</si>
  <si>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</si>
  <si>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</si>
  <si>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</si>
  <si>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</si>
  <si>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</si>
  <si>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</si>
  <si>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</si>
  <si>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</si>
  <si>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</si>
  <si>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</si>
  <si>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</si>
  <si>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</si>
  <si>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</si>
  <si>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</si>
  <si>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</si>
  <si>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</si>
  <si>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</si>
  <si>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</si>
  <si>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</si>
  <si>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</si>
  <si>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</si>
  <si>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</si>
  <si>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</si>
  <si>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</si>
  <si>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</si>
  <si>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</si>
  <si>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</si>
  <si>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</si>
  <si>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</si>
  <si>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</si>
  <si>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</si>
  <si>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</si>
  <si>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</si>
  <si>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</si>
  <si>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</si>
  <si>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</si>
  <si>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</si>
  <si>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</si>
  <si>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</si>
  <si>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</si>
  <si>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</si>
  <si>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</si>
  <si>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</si>
  <si>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</si>
  <si>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</si>
  <si>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</si>
  <si>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</si>
  <si>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</si>
  <si>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</si>
  <si>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</si>
  <si>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</si>
  <si>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</si>
  <si>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</si>
  <si>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</si>
  <si>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</si>
  <si>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</si>
  <si>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</si>
  <si>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</si>
  <si>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</si>
  <si>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</si>
  <si>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</si>
  <si>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</si>
  <si>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</si>
  <si>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</si>
  <si>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</si>
  <si>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</si>
  <si>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</si>
  <si>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</si>
  <si>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</si>
  <si>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</si>
  <si>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</si>
  <si>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</si>
  <si>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</si>
  <si>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</si>
  <si>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</si>
  <si>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</si>
  <si>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</si>
  <si>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</si>
  <si>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</si>
  <si>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</si>
  <si>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</si>
  <si>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</si>
  <si>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</si>
  <si>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</si>
  <si>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</si>
  <si>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</si>
  <si>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</si>
  <si>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</si>
  <si>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</si>
  <si>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</si>
  <si>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</si>
  <si>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</si>
  <si>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</si>
  <si>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</si>
  <si>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</si>
  <si>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</si>
  <si>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</si>
  <si>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</si>
  <si>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</si>
  <si>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</si>
  <si>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</si>
  <si>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</si>
  <si>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</si>
  <si>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</si>
  <si>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</si>
  <si>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</si>
  <si>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</si>
  <si>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</si>
  <si>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</si>
  <si>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</si>
  <si>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</si>
  <si>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</si>
  <si>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</si>
  <si>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</si>
  <si>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</si>
  <si>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</si>
  <si>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</si>
  <si>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</si>
  <si>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</si>
  <si>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</si>
  <si>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</si>
  <si>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</si>
  <si>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</si>
  <si>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</si>
  <si>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</si>
  <si>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</si>
  <si>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</si>
  <si>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</si>
  <si>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</si>
  <si>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</si>
  <si>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</si>
  <si>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</si>
  <si>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</si>
  <si>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</si>
  <si>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</si>
  <si>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</si>
  <si>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</si>
  <si>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</si>
  <si>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</si>
  <si>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</si>
  <si>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</si>
  <si>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</si>
  <si>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</si>
  <si>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</si>
  <si>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</si>
  <si>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</si>
  <si>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</si>
  <si>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</si>
  <si>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</si>
  <si>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</si>
  <si>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</si>
  <si>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</si>
  <si>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</si>
  <si>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</si>
  <si>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</si>
  <si>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</si>
  <si>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</si>
  <si>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</si>
  <si>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</si>
  <si>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</si>
  <si>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</si>
  <si>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</si>
  <si>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</si>
  <si>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</si>
  <si>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</si>
  <si>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</si>
  <si>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</si>
  <si>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</si>
  <si>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</si>
  <si>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</si>
  <si>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</si>
  <si>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</si>
  <si>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</si>
  <si>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</si>
  <si>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</si>
  <si>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</si>
  <si>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</si>
  <si>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</si>
  <si>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</si>
  <si>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</si>
  <si>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</si>
  <si>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</si>
  <si>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</si>
  <si>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</si>
  <si>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</si>
  <si>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</si>
  <si>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</si>
  <si>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</si>
  <si>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</si>
  <si>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</si>
  <si>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</si>
  <si>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</si>
  <si>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</si>
  <si>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</si>
  <si>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</si>
  <si>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</si>
  <si>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</si>
  <si>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</si>
  <si>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</si>
  <si>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</si>
  <si>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</si>
  <si>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</si>
  <si>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</si>
  <si>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</si>
  <si>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</si>
  <si>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</si>
  <si>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</si>
  <si>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</si>
  <si>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</si>
  <si>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</si>
  <si>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</si>
  <si>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</si>
  <si>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</si>
  <si>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</si>
  <si>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</si>
  <si>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</si>
  <si>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</si>
  <si>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</si>
  <si>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</si>
  <si>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</si>
  <si>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</si>
  <si>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</si>
  <si>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</si>
  <si>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</si>
  <si>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</si>
  <si>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</si>
  <si>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</si>
  <si>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</si>
  <si>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</si>
  <si>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</si>
  <si>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</si>
  <si>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</si>
  <si>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</si>
  <si>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</si>
  <si>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</si>
  <si>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</si>
  <si>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</si>
  <si>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</si>
  <si>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</si>
  <si>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</si>
  <si>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</si>
  <si>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</si>
  <si>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</si>
  <si>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</si>
  <si>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</si>
  <si>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</si>
  <si>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</si>
  <si>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</si>
  <si>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</si>
  <si>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</si>
  <si>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</si>
  <si>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</si>
  <si>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</si>
  <si>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</si>
  <si>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</si>
  <si>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</si>
  <si>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</si>
  <si>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</si>
  <si>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</si>
  <si>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</si>
  <si>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</si>
  <si>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</si>
  <si>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</si>
  <si>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</si>
  <si>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</si>
  <si>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</si>
  <si>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</si>
  <si>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</si>
  <si>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</si>
  <si>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</si>
  <si>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</si>
  <si>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</si>
  <si>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</si>
  <si>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</si>
  <si>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</si>
  <si>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</si>
  <si>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</si>
  <si>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</si>
  <si>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</si>
  <si>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</si>
  <si>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</si>
  <si>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</si>
  <si>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</si>
  <si>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</si>
  <si>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</si>
  <si>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</si>
  <si>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</si>
  <si>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</si>
  <si>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</si>
  <si>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</si>
  <si>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</si>
  <si>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</si>
  <si>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</si>
  <si>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</si>
  <si>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</si>
  <si>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</si>
  <si>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</si>
  <si>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</si>
  <si>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</si>
  <si>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</si>
  <si>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</si>
  <si>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</si>
  <si>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</si>
  <si>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</si>
  <si>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</si>
  <si>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</si>
  <si>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</si>
  <si>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</si>
  <si>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</si>
  <si>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</si>
  <si>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</si>
  <si>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</si>
  <si>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</si>
  <si>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</si>
  <si>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</si>
  <si>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</si>
  <si>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</si>
  <si>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</si>
  <si>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</si>
  <si>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</si>
  <si>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</si>
  <si>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</si>
  <si>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</si>
  <si>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</si>
  <si>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</si>
  <si>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</si>
  <si>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</si>
  <si>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</si>
  <si>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</si>
  <si>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</si>
  <si>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</si>
  <si>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</si>
  <si>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</si>
  <si>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</si>
  <si>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</si>
  <si>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</si>
  <si>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</si>
  <si>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</si>
  <si>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</si>
  <si>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</si>
  <si>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</si>
  <si>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</si>
  <si>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</si>
  <si>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</si>
  <si>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</si>
  <si>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</si>
  <si>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</si>
  <si>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</si>
  <si>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</si>
  <si>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</si>
  <si>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</si>
  <si>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</si>
  <si>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</si>
  <si>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</si>
  <si>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</si>
  <si>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</si>
  <si>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</si>
  <si>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</si>
  <si>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</si>
  <si>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</si>
  <si>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</si>
  <si>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</si>
  <si>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</si>
  <si>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</si>
  <si>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</si>
  <si>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</si>
  <si>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</si>
  <si>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</si>
  <si>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</si>
  <si>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</si>
  <si>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</si>
  <si>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</si>
  <si>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</si>
  <si>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</si>
  <si>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</si>
  <si>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</si>
  <si>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</si>
  <si>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</si>
  <si>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</si>
  <si>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</si>
  <si>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</si>
  <si>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</si>
  <si>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</si>
  <si>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</si>
  <si>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</si>
  <si>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</si>
  <si>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</si>
  <si>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</si>
  <si>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</si>
  <si>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</si>
  <si>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</si>
  <si>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</si>
  <si>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</si>
  <si>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</si>
  <si>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</si>
  <si>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</si>
  <si>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</si>
  <si>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</si>
  <si>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</si>
  <si>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</si>
  <si>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</si>
  <si>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</si>
  <si>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</si>
  <si>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</si>
  <si>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</si>
  <si>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</si>
  <si>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</si>
  <si>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</si>
  <si>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</si>
  <si>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</si>
  <si>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</si>
  <si>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</si>
  <si>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</si>
  <si>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</si>
  <si>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</si>
  <si>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</si>
  <si>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</si>
  <si>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</si>
  <si>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</si>
  <si>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</si>
  <si>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</si>
  <si>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</si>
  <si>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</si>
  <si>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</si>
  <si>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</si>
  <si>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</si>
  <si>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</si>
  <si>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</si>
  <si>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</si>
  <si>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</si>
  <si>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</si>
  <si>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</si>
  <si>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</si>
  <si>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</si>
  <si>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</si>
  <si>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</si>
  <si>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</si>
  <si>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</si>
  <si>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</si>
  <si>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</si>
  <si>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</si>
  <si>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</si>
  <si>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</si>
  <si>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</si>
  <si>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</si>
  <si>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</si>
  <si>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</si>
  <si>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</si>
  <si>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</si>
  <si>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</si>
  <si>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</si>
  <si>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</si>
  <si>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</si>
  <si>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</si>
  <si>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</si>
  <si>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</si>
  <si>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</si>
  <si>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</si>
  <si>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</si>
  <si>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</si>
  <si>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</si>
  <si>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</si>
  <si>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</si>
  <si>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</si>
  <si>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</si>
  <si>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</si>
  <si>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</si>
  <si>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</si>
  <si>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</si>
  <si>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</si>
  <si>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</si>
  <si>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</si>
  <si>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</si>
  <si>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</si>
  <si>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</si>
  <si>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</si>
  <si>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</si>
  <si>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</si>
  <si>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</si>
  <si>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</si>
  <si>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</si>
  <si>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</si>
  <si>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</si>
  <si>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</si>
  <si>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</si>
  <si>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</si>
  <si>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</si>
  <si>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</si>
  <si>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</si>
  <si>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</si>
  <si>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</si>
  <si>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</si>
  <si>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</si>
  <si>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</si>
  <si>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</si>
  <si>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</si>
  <si>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</si>
  <si>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</si>
  <si>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</si>
  <si>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</si>
  <si>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</si>
  <si>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</si>
  <si>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</si>
  <si>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</si>
  <si>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</si>
  <si>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</si>
  <si>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</si>
  <si>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</si>
  <si>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</si>
  <si>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</si>
  <si>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</si>
  <si>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</si>
  <si>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</si>
  <si>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</si>
  <si>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</si>
  <si>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</si>
  <si>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</si>
  <si>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</si>
  <si>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</si>
  <si>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</si>
  <si>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</si>
  <si>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</si>
  <si>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</si>
  <si>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</si>
  <si>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</si>
  <si>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</si>
  <si>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</si>
  <si>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</si>
  <si>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</si>
  <si>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</si>
  <si>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</si>
  <si>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</si>
  <si>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</si>
  <si>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</si>
  <si>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</si>
  <si>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</si>
  <si>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</si>
  <si>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</si>
  <si>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</si>
  <si>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</si>
  <si>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</si>
  <si>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</si>
  <si>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</si>
  <si>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</si>
  <si>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</si>
  <si>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</si>
  <si>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</si>
  <si>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</si>
  <si>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</si>
  <si>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</si>
  <si>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</si>
  <si>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</si>
  <si>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</si>
  <si>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</si>
  <si>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</si>
  <si>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</si>
  <si>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</si>
  <si>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</si>
  <si>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</si>
  <si>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</si>
  <si>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</si>
  <si>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</si>
  <si>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</si>
  <si>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</si>
  <si>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</si>
  <si>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</si>
  <si>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</si>
  <si>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</si>
  <si>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</si>
  <si>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</si>
  <si>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</si>
  <si>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</si>
  <si>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</si>
  <si>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</si>
  <si>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</si>
  <si>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</si>
  <si>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</si>
  <si>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</si>
  <si>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</si>
  <si>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</si>
  <si>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</si>
  <si>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</si>
  <si>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</si>
  <si>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</si>
  <si>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</si>
  <si>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</si>
  <si>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</si>
  <si>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</si>
  <si>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</si>
  <si>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</si>
  <si>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</si>
  <si>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</si>
  <si>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</si>
  <si>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</si>
  <si>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</si>
  <si>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</si>
  <si>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</si>
  <si>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</si>
  <si>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</si>
  <si>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</si>
  <si>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</si>
  <si>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</si>
  <si>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</si>
  <si>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</si>
  <si>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</si>
  <si>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</si>
  <si>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</si>
  <si>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</si>
  <si>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</si>
  <si>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</si>
  <si>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</si>
  <si>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</si>
  <si>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</si>
  <si>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</si>
  <si>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</si>
  <si>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</si>
  <si>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</si>
  <si>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</si>
  <si>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</si>
  <si>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</si>
  <si>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</si>
  <si>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</si>
  <si>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</si>
  <si>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</si>
  <si>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</si>
  <si>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</si>
  <si>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</si>
  <si>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</si>
  <si>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</si>
  <si>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</si>
  <si>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</si>
  <si>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</si>
  <si>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</si>
  <si>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</si>
  <si>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</si>
  <si>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</si>
  <si>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</si>
  <si>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</si>
  <si>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</si>
  <si>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</si>
  <si>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</si>
  <si>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</si>
  <si>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</si>
  <si>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</si>
  <si>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</si>
  <si>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</si>
  <si>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</si>
  <si>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</si>
  <si>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</si>
  <si>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</si>
  <si>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</si>
  <si>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</si>
  <si>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</si>
  <si>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</si>
  <si>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</si>
  <si>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</si>
  <si>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</si>
  <si>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</si>
  <si>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</si>
  <si>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</si>
  <si>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</si>
  <si>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</si>
  <si>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</si>
  <si>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</si>
  <si>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</si>
  <si>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</si>
  <si>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</si>
  <si>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</si>
  <si>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</si>
  <si>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</si>
  <si>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</si>
  <si>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</si>
  <si>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</si>
  <si>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</si>
  <si>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</si>
  <si>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</si>
  <si>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</si>
  <si>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</si>
  <si>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</si>
  <si>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</si>
  <si>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</si>
  <si>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</si>
  <si>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</si>
  <si>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</si>
  <si>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</si>
  <si>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</si>
  <si>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</si>
  <si>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</si>
  <si>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</si>
  <si>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</si>
  <si>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</si>
  <si>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</si>
  <si>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</si>
  <si>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</si>
  <si>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</si>
  <si>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</si>
  <si>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</si>
  <si>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</si>
  <si>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</si>
  <si>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</si>
  <si>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</si>
  <si>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</si>
  <si>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</si>
  <si>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</si>
  <si>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</si>
  <si>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</si>
  <si>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</si>
  <si>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</si>
  <si>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</si>
  <si>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</si>
  <si>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</si>
  <si>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</si>
  <si>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</si>
  <si>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</si>
  <si>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</si>
  <si>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</si>
  <si>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</si>
  <si>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</si>
  <si>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</si>
  <si>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</si>
  <si>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</si>
  <si>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</si>
  <si>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</si>
  <si>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</si>
  <si>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</si>
  <si>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</si>
  <si>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</si>
  <si>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</si>
  <si>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</si>
  <si>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</si>
  <si>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</si>
  <si>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</si>
  <si>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</si>
  <si>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</si>
  <si>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</si>
  <si>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</si>
  <si>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</si>
  <si>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</si>
  <si>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</si>
  <si>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</si>
  <si>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</si>
  <si>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</si>
  <si>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</si>
  <si>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</si>
  <si>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</si>
  <si>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</si>
  <si>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</si>
  <si>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</si>
  <si>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</si>
  <si>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</si>
  <si>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</si>
  <si>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</si>
  <si>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</si>
  <si>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</si>
  <si>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</si>
  <si>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</si>
  <si>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</si>
  <si>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</si>
  <si>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</si>
  <si>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</si>
  <si>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</si>
  <si>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</si>
  <si>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</si>
  <si>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</si>
  <si>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</si>
  <si>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</si>
  <si>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</si>
  <si>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</si>
  <si>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</si>
  <si>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</si>
  <si>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</si>
  <si>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</si>
  <si>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</si>
  <si>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</si>
  <si>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</si>
  <si>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</si>
  <si>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</si>
  <si>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</si>
  <si>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</si>
  <si>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</si>
  <si>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</si>
  <si>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</si>
  <si>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</si>
  <si>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</si>
  <si>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</si>
  <si>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</si>
  <si>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</si>
  <si>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</si>
  <si>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</si>
  <si>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</si>
  <si>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</si>
  <si>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</si>
  <si>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</si>
  <si>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</si>
  <si>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</si>
  <si>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</si>
  <si>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</si>
  <si>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</si>
  <si>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</si>
  <si>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</si>
  <si>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</si>
  <si>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</si>
  <si>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</si>
  <si>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</si>
  <si>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</si>
  <si>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</si>
  <si>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</si>
  <si>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</si>
  <si>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</si>
  <si>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</si>
  <si>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</si>
  <si>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</si>
  <si>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</si>
  <si>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</si>
  <si>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</si>
  <si>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</si>
  <si>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</si>
  <si>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</si>
  <si>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</si>
  <si>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</si>
  <si>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</si>
  <si>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</si>
  <si>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</si>
  <si>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</si>
  <si>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</si>
  <si>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</si>
  <si>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</si>
  <si>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</si>
  <si>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</si>
  <si>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</si>
  <si>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</si>
  <si>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</si>
  <si>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</si>
  <si>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</si>
  <si>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</si>
  <si>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</si>
  <si>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</si>
  <si>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</si>
  <si>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</si>
  <si>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</si>
  <si>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</si>
  <si>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</si>
  <si>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</si>
  <si>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</si>
  <si>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</si>
  <si>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</si>
  <si>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</si>
  <si>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</si>
  <si>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</si>
  <si>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</si>
  <si>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</si>
  <si>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</si>
  <si>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</si>
  <si>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</si>
  <si>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</si>
  <si>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</si>
  <si>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</si>
  <si>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</si>
  <si>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</si>
  <si>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</si>
  <si>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</si>
  <si>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</si>
  <si>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</si>
  <si>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</si>
  <si>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</si>
  <si>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</si>
  <si>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</si>
  <si>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</si>
  <si>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</si>
  <si>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</si>
  <si>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</si>
  <si>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</si>
  <si>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</si>
  <si>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</si>
  <si>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</si>
  <si>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</si>
  <si>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</si>
  <si>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</si>
  <si>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</si>
  <si>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</si>
  <si>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</si>
  <si>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</si>
  <si>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</si>
  <si>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</si>
  <si>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</si>
  <si>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</si>
  <si>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</si>
  <si>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</si>
  <si>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</si>
  <si>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</si>
  <si>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</si>
  <si>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</si>
  <si>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</si>
  <si>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</si>
  <si>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</si>
  <si>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</si>
  <si>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</si>
  <si>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</si>
  <si>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</si>
  <si>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</si>
  <si>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</si>
  <si>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</si>
  <si>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</si>
  <si>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</si>
  <si>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</si>
  <si>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</si>
  <si>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</si>
  <si>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</si>
  <si>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</si>
  <si>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</si>
  <si>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</si>
  <si>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</si>
  <si>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</si>
  <si>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</si>
  <si>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</si>
  <si>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</si>
  <si>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</si>
  <si>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</si>
  <si>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</si>
  <si>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</si>
  <si>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</si>
  <si>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</si>
  <si>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</si>
  <si>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</si>
  <si>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</si>
  <si>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</si>
  <si>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</si>
  <si>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</si>
  <si>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</si>
  <si>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</si>
  <si>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</si>
  <si>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</si>
  <si>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</si>
  <si>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</si>
  <si>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</si>
  <si>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</si>
  <si>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</si>
  <si>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</si>
  <si>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</si>
  <si>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</si>
  <si>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</si>
  <si>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</si>
  <si>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</si>
  <si>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</si>
  <si>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</si>
  <si>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</si>
  <si>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</si>
  <si>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</si>
  <si>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</si>
  <si>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</si>
  <si>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</si>
  <si>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</si>
  <si>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</si>
  <si>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</si>
  <si>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</si>
  <si>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</si>
  <si>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</si>
  <si>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</si>
  <si>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</si>
  <si>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</si>
  <si>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</si>
  <si>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</si>
  <si>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</si>
  <si>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</si>
  <si>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</si>
  <si>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</si>
  <si>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</si>
  <si>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</si>
  <si>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</si>
  <si>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</si>
  <si>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</si>
  <si>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</si>
  <si>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</si>
  <si>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</si>
  <si>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</si>
  <si>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</si>
  <si>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</si>
  <si>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</si>
  <si>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</si>
  <si>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</si>
  <si>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</si>
  <si>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</si>
  <si>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</si>
  <si>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</si>
  <si>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</si>
  <si>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</si>
  <si>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</si>
  <si>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</si>
  <si>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</si>
  <si>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</si>
  <si>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</si>
  <si>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</si>
  <si>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</si>
  <si>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</si>
  <si>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</si>
  <si>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</si>
  <si>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</si>
  <si>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</si>
  <si>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</si>
  <si>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</si>
  <si>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</si>
  <si>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</si>
  <si>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</si>
  <si>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</si>
  <si>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</si>
  <si>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</si>
  <si>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</si>
  <si>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</si>
  <si>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</si>
  <si>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</si>
  <si>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</si>
  <si>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</si>
  <si>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</si>
  <si>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</si>
  <si>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</si>
  <si>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</si>
  <si>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</si>
  <si>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</si>
  <si>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</si>
  <si>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</si>
  <si>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</si>
  <si>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</si>
  <si>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</si>
  <si>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</si>
  <si>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</si>
  <si>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</si>
  <si>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</si>
  <si>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</si>
  <si>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</si>
  <si>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</si>
  <si>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</si>
  <si>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</si>
  <si>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</si>
  <si>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</si>
  <si>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</si>
  <si>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</si>
  <si>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</si>
  <si>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</si>
  <si>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</si>
  <si>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</si>
  <si>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</si>
  <si>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</si>
  <si>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</si>
  <si>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</si>
  <si>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</si>
  <si>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</si>
  <si>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</si>
  <si>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</si>
  <si>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</si>
  <si>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</si>
  <si>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</si>
  <si>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</si>
  <si>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</si>
  <si>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</si>
  <si>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</si>
  <si>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</si>
  <si>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</si>
  <si>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</si>
  <si>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</si>
  <si>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</si>
  <si>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</si>
  <si>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</si>
  <si>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</si>
  <si>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</si>
  <si>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</si>
  <si>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</si>
  <si>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</si>
  <si>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</si>
  <si>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</si>
  <si>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</si>
  <si>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</si>
  <si>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</si>
  <si>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</si>
  <si>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</si>
  <si>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</si>
  <si>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</si>
  <si>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</si>
  <si>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</si>
  <si>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</si>
  <si>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</si>
  <si>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</si>
  <si>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</si>
  <si>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</si>
  <si>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</si>
  <si>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</si>
  <si>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</si>
  <si>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</si>
  <si>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</si>
  <si>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</si>
  <si>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</si>
  <si>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</si>
  <si>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</si>
  <si>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</si>
  <si>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</si>
  <si>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</si>
  <si>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</si>
  <si>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</si>
  <si>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</si>
  <si>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</si>
  <si>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</si>
  <si>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</si>
  <si>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</si>
  <si>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</si>
  <si>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</si>
  <si>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</si>
  <si>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</si>
  <si>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</si>
  <si>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</si>
  <si>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</si>
  <si>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</si>
  <si>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</si>
  <si>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</si>
  <si>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</si>
  <si>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</si>
  <si>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</si>
  <si>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</si>
  <si>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</si>
  <si>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</si>
  <si>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</si>
  <si>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</si>
  <si>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</si>
  <si>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</si>
  <si>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</si>
  <si>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</si>
  <si>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</si>
  <si>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</si>
  <si>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</si>
  <si>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</si>
  <si>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</si>
  <si>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</si>
  <si>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</si>
  <si>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</si>
  <si>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</si>
  <si>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</si>
  <si>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</si>
  <si>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</si>
  <si>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</si>
  <si>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</si>
  <si>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</si>
  <si>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</si>
  <si>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</si>
  <si>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</si>
  <si>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</si>
  <si>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</si>
  <si>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</si>
  <si>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</si>
  <si>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</si>
  <si>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</si>
  <si>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</si>
  <si>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</si>
  <si>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</si>
  <si>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</si>
  <si>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</si>
  <si>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</si>
  <si>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</si>
  <si>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</si>
  <si>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</si>
  <si>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</si>
  <si>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</si>
  <si>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</si>
  <si>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</si>
  <si>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</si>
  <si>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</si>
  <si>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</si>
  <si>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</si>
  <si>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</si>
  <si>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</si>
  <si>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</si>
  <si>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</si>
  <si>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</si>
  <si>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</si>
  <si>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</si>
  <si>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</si>
  <si>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</si>
  <si>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</si>
  <si>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</si>
  <si>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</si>
  <si>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</si>
  <si>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</si>
  <si>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</si>
  <si>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</si>
  <si>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</si>
  <si>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</si>
  <si>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</si>
  <si>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</si>
  <si>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</si>
  <si>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</si>
  <si>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</si>
  <si>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</si>
  <si>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</si>
  <si>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</si>
  <si>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</si>
  <si>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</si>
  <si>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</si>
  <si>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</si>
  <si>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</si>
  <si>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</si>
  <si>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</si>
  <si>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</si>
  <si>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</si>
  <si>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</si>
  <si>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</si>
  <si>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</si>
  <si>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</si>
  <si>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</si>
  <si>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</si>
  <si>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</si>
  <si>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</si>
  <si>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</si>
  <si>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</si>
  <si>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</si>
  <si>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</si>
  <si>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</si>
  <si>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</si>
  <si>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</si>
  <si>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</si>
  <si>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</si>
  <si>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</si>
  <si>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</si>
  <si>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</si>
  <si>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</si>
  <si>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</si>
  <si>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</si>
  <si>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</si>
  <si>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</si>
  <si>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</si>
  <si>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</si>
  <si>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</si>
  <si>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</si>
  <si>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</si>
  <si>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</si>
  <si>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</si>
  <si>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</si>
  <si>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</si>
  <si>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</si>
  <si>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</si>
  <si>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</si>
  <si>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</si>
  <si>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</si>
  <si>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</si>
  <si>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</si>
  <si>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</si>
  <si>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</si>
  <si>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</si>
  <si>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</si>
  <si>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</si>
  <si>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</si>
  <si>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</si>
  <si>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</si>
  <si>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</si>
  <si>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</si>
  <si>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</si>
  <si>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</si>
  <si>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</si>
  <si>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</si>
  <si>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</si>
  <si>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</si>
  <si>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</si>
  <si>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</si>
  <si>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</si>
  <si>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</si>
  <si>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</si>
  <si>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</si>
  <si>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</si>
  <si>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</si>
  <si>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</si>
  <si>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</si>
  <si>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</si>
  <si>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</si>
  <si>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</si>
  <si>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</si>
  <si>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</si>
  <si>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</si>
  <si>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</si>
  <si>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</si>
  <si>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</si>
  <si>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</si>
  <si>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</si>
  <si>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</si>
  <si>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</si>
  <si>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</si>
  <si>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</si>
  <si>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</si>
  <si>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</si>
  <si>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</si>
  <si>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</si>
  <si>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</si>
  <si>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</si>
  <si>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</si>
  <si>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</si>
  <si>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</si>
  <si>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</si>
  <si>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</si>
  <si>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</si>
  <si>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</si>
  <si>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</si>
  <si>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</si>
  <si>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</si>
  <si>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</si>
  <si>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</si>
  <si>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</si>
  <si>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</si>
  <si>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</si>
  <si>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</si>
  <si>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</si>
  <si>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</si>
  <si>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</si>
  <si>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</si>
  <si>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</si>
  <si>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</si>
  <si>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</si>
  <si>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</si>
  <si>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</si>
  <si>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</si>
  <si>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</si>
  <si>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</si>
  <si>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</si>
  <si>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</si>
  <si>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</si>
  <si>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</si>
  <si>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</si>
  <si>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</si>
  <si>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</si>
  <si>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</si>
  <si>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</si>
  <si>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</si>
  <si>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</si>
  <si>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</si>
  <si>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</si>
  <si>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</si>
  <si>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</si>
  <si>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</si>
  <si>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</si>
  <si>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</si>
  <si>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</si>
  <si>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</si>
  <si>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</si>
  <si>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</si>
  <si>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</si>
  <si>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</si>
  <si>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</si>
  <si>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</si>
  <si>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</si>
  <si>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</si>
  <si>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</si>
  <si>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</si>
  <si>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</si>
  <si>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</si>
  <si>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</si>
  <si>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</si>
  <si>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</si>
  <si>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</si>
  <si>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</si>
  <si>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</si>
  <si>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</si>
  <si>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</si>
  <si>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</si>
  <si>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</si>
  <si>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</si>
  <si>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</si>
  <si>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</si>
  <si>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</si>
  <si>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</si>
  <si>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</si>
  <si>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</si>
  <si>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</si>
  <si>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</si>
  <si>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</si>
  <si>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</si>
  <si>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</si>
  <si>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</si>
  <si>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</si>
  <si>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</si>
  <si>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</si>
  <si>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</si>
  <si>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</si>
  <si>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</si>
  <si>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</si>
  <si>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</si>
  <si>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</si>
  <si>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</si>
  <si>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</si>
  <si>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</si>
  <si>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</si>
  <si>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</si>
  <si>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</si>
  <si>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</si>
  <si>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</si>
  <si>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</si>
  <si>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</si>
  <si>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</si>
  <si>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</si>
  <si>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</si>
  <si>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</si>
  <si>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</si>
  <si>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</si>
  <si>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</si>
  <si>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</si>
  <si>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</si>
  <si>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</si>
  <si>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</si>
  <si>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</si>
  <si>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</si>
  <si>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</si>
  <si>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</si>
  <si>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</si>
  <si>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</si>
  <si>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</si>
  <si>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</si>
  <si>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</si>
  <si>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</si>
  <si>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</si>
  <si>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</si>
  <si>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</si>
  <si>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</si>
  <si>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</si>
  <si>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</si>
  <si>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</si>
  <si>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</si>
  <si>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</si>
  <si>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</si>
  <si>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</si>
  <si>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</si>
  <si>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</si>
  <si>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</si>
  <si>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</si>
  <si>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</si>
  <si>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</si>
  <si>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</si>
  <si>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</si>
  <si>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</si>
  <si>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</si>
  <si>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</si>
  <si>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</si>
  <si>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</si>
  <si>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</si>
  <si>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</si>
  <si>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</si>
  <si>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</si>
  <si>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</si>
  <si>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</si>
  <si>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</si>
  <si>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</si>
  <si>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</si>
  <si>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</si>
  <si>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</si>
  <si>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</si>
  <si>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</si>
  <si>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</si>
  <si>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</si>
  <si>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</si>
  <si>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</si>
  <si>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</si>
  <si>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</si>
  <si>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</si>
  <si>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</si>
  <si>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</si>
  <si>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</si>
  <si>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</si>
  <si>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</si>
  <si>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</si>
  <si>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</si>
  <si>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</si>
  <si>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</si>
  <si>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</si>
  <si>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</si>
  <si>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</si>
  <si>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</si>
  <si>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</si>
  <si>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</si>
  <si>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</si>
  <si>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</si>
  <si>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</si>
  <si>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</si>
  <si>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</si>
  <si>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</si>
  <si>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</si>
  <si>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</si>
  <si>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</si>
  <si>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</si>
  <si>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</si>
  <si>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</si>
  <si>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</si>
  <si>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</si>
  <si>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</si>
  <si>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</si>
  <si>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</si>
  <si>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</si>
  <si>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</si>
  <si>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</si>
  <si>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</si>
  <si>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</si>
  <si>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</si>
  <si>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</si>
  <si>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</si>
  <si>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</si>
  <si>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</si>
  <si>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</si>
  <si>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</si>
  <si>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</si>
  <si>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</si>
  <si>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</si>
  <si>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</si>
  <si>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</si>
  <si>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</si>
  <si>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</si>
  <si>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</si>
  <si>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</si>
  <si>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</si>
  <si>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</si>
  <si>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</si>
  <si>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</si>
  <si>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</si>
  <si>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</si>
  <si>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</si>
  <si>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</si>
  <si>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</si>
  <si>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</si>
  <si>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</si>
  <si>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</si>
  <si>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</si>
  <si>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</si>
  <si>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</si>
  <si>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</si>
  <si>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</si>
  <si>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</si>
  <si>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</si>
  <si>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</si>
  <si>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</si>
  <si>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</si>
  <si>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</si>
  <si>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</si>
  <si>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</si>
  <si>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</si>
  <si>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</si>
  <si>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</si>
  <si>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</si>
  <si>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</si>
  <si>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</si>
  <si>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</si>
  <si>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</si>
  <si>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</si>
  <si>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</si>
  <si>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</si>
  <si>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</si>
  <si>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</si>
  <si>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</si>
  <si>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</si>
  <si>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</si>
  <si>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</si>
  <si>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</si>
  <si>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</si>
  <si>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</si>
  <si>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</si>
  <si>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</si>
  <si>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</si>
  <si>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</si>
  <si>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</si>
  <si>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</si>
  <si>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</si>
  <si>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</si>
  <si>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</si>
  <si>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</si>
  <si>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</si>
  <si>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</si>
  <si>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</si>
  <si>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</si>
  <si>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</si>
  <si>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</si>
  <si>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</si>
  <si>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</si>
  <si>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</si>
  <si>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</si>
  <si>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</si>
  <si>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</si>
  <si>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</si>
  <si>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</si>
  <si>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</si>
  <si>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</si>
  <si>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</si>
  <si>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</si>
  <si>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</si>
  <si>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</si>
  <si>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</si>
  <si>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</si>
  <si>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</si>
  <si>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</si>
  <si>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</si>
  <si>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</si>
  <si>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</si>
  <si>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</si>
  <si>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</si>
  <si>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</si>
  <si>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</si>
  <si>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</si>
  <si>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</si>
  <si>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</si>
  <si>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</si>
  <si>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</si>
  <si>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</si>
  <si>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</si>
  <si>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</si>
  <si>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</si>
  <si>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</si>
  <si>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</si>
  <si>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</si>
  <si>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</si>
  <si>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</si>
  <si>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</si>
  <si>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</si>
  <si>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</si>
  <si>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</si>
  <si>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</si>
  <si>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</si>
  <si>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</si>
  <si>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</si>
  <si>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</si>
  <si>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</si>
  <si>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</si>
  <si>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</si>
  <si>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</si>
  <si>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</si>
  <si>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</si>
  <si>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</si>
  <si>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</si>
  <si>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</si>
  <si>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</si>
  <si>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</si>
  <si>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</si>
  <si>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</si>
  <si>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</si>
  <si>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</si>
  <si>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</si>
  <si>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</si>
  <si>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</si>
  <si>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</si>
  <si>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</si>
  <si>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</si>
  <si>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</si>
  <si>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</si>
  <si>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</si>
  <si>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</si>
  <si>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</si>
  <si>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</si>
  <si>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</si>
  <si>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</si>
  <si>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</si>
  <si>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</si>
  <si>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</si>
  <si>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</si>
  <si>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</si>
  <si>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</si>
  <si>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</si>
  <si>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</si>
  <si>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</si>
  <si>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</si>
  <si>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</si>
  <si>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</si>
  <si>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</si>
  <si>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</si>
  <si>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</si>
  <si>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</si>
  <si>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</si>
  <si>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</si>
  <si>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</si>
  <si>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</si>
  <si>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</si>
  <si>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</si>
  <si>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</si>
  <si>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</si>
  <si>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</si>
  <si>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</si>
  <si>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</si>
  <si>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</si>
  <si>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</si>
  <si>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</si>
  <si>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</si>
  <si>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</si>
  <si>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</si>
  <si>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</si>
  <si>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</si>
  <si>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</si>
  <si>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</si>
  <si>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</si>
  <si>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</si>
  <si>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</si>
  <si>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</si>
  <si>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</si>
  <si>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</si>
  <si>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</si>
  <si>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</si>
  <si>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</si>
  <si>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</si>
  <si>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</si>
  <si>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</si>
  <si>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</si>
  <si>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</si>
  <si>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</si>
  <si>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</si>
  <si>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</si>
  <si>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</si>
  <si>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</si>
  <si>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</si>
  <si>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</si>
  <si>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</si>
  <si>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</si>
  <si>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</si>
  <si>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</si>
  <si>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</si>
  <si>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</si>
  <si>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</si>
  <si>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</si>
  <si>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</si>
  <si>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</si>
  <si>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</si>
  <si>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</si>
  <si>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</si>
  <si>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</si>
  <si>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</si>
  <si>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</si>
  <si>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</si>
  <si>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</si>
  <si>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</si>
  <si>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</si>
  <si>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</si>
  <si>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</si>
  <si>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</si>
  <si>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</si>
  <si>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</si>
  <si>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</si>
  <si>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</si>
  <si>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</si>
  <si>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</si>
  <si>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</si>
  <si>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</si>
  <si>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</si>
  <si>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</si>
  <si>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</si>
  <si>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</si>
  <si>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</si>
  <si>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</si>
  <si>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</si>
  <si>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</si>
  <si>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</si>
  <si>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</si>
  <si>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</si>
  <si>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</si>
  <si>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</si>
  <si>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</si>
  <si>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</si>
  <si>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</si>
  <si>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</si>
  <si>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</si>
  <si>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</si>
  <si>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</si>
  <si>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</si>
  <si>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</si>
  <si>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</si>
  <si>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</si>
  <si>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</si>
  <si>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</si>
  <si>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</si>
  <si>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</si>
  <si>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</si>
  <si>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</si>
  <si>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</si>
  <si>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</si>
  <si>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</si>
  <si>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</si>
  <si>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</si>
  <si>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</si>
  <si>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</si>
  <si>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</si>
  <si>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</si>
  <si>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</si>
  <si>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</si>
  <si>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</si>
  <si>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</si>
  <si>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</si>
  <si>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</si>
  <si>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</si>
  <si>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</si>
  <si>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</si>
  <si>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</si>
  <si>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</si>
  <si>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</si>
  <si>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</si>
  <si>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</si>
  <si>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</si>
  <si>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</si>
  <si>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</si>
  <si>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</si>
  <si>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</si>
  <si>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</si>
  <si>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</si>
  <si>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</si>
  <si>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</si>
  <si>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</si>
  <si>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</si>
  <si>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</si>
  <si>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</si>
  <si>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</si>
  <si>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</si>
  <si>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</si>
  <si>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</si>
  <si>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</si>
  <si>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</si>
  <si>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</si>
  <si>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</si>
  <si>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</si>
  <si>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</si>
  <si>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</si>
  <si>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</si>
  <si>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</si>
  <si>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</si>
  <si>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</si>
  <si>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</si>
  <si>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</si>
  <si>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</si>
  <si>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</si>
  <si>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</si>
  <si>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</si>
  <si>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</si>
  <si>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</si>
  <si>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</si>
  <si>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</si>
  <si>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</si>
  <si>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</si>
  <si>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</si>
  <si>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</si>
  <si>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</si>
  <si>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</si>
  <si>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</si>
  <si>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</si>
  <si>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</si>
  <si>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</si>
  <si>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</si>
  <si>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</si>
  <si>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</si>
  <si>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</si>
  <si>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</si>
  <si>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</si>
  <si>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</si>
  <si>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</si>
  <si>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</si>
  <si>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</si>
  <si>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</si>
  <si>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</si>
  <si>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</si>
  <si>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</si>
  <si>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</si>
  <si>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</si>
  <si>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</si>
  <si>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</si>
  <si>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</si>
  <si>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</si>
  <si>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</si>
  <si>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</si>
  <si>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</si>
  <si>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</si>
  <si>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</si>
  <si>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</si>
  <si>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</si>
  <si>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</si>
  <si>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</si>
  <si>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</si>
  <si>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</si>
  <si>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</si>
  <si>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</si>
  <si>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</si>
  <si>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</si>
  <si>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</si>
  <si>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</si>
  <si>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</si>
  <si>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</si>
  <si>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</si>
  <si>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</si>
  <si>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</si>
  <si>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</si>
  <si>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</si>
  <si>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</si>
  <si>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</si>
  <si>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</si>
  <si>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</si>
  <si>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</si>
  <si>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</si>
  <si>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</si>
  <si>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</si>
  <si>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</si>
  <si>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</si>
  <si>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</si>
  <si>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</si>
  <si>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</si>
  <si>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</si>
  <si>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</si>
  <si>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</si>
  <si>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</si>
  <si>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</si>
  <si>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</si>
  <si>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</si>
  <si>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</si>
  <si>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</si>
  <si>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</si>
  <si>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</si>
  <si>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</si>
  <si>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</si>
  <si>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</si>
  <si>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</si>
  <si>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</si>
  <si>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</si>
  <si>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</si>
  <si>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</si>
  <si>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</si>
  <si>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</si>
  <si>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</si>
  <si>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</si>
  <si>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</si>
  <si>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</si>
  <si>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</si>
  <si>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</si>
  <si>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</si>
  <si>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</si>
  <si>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</si>
  <si>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</si>
  <si>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</si>
  <si>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</si>
  <si>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</si>
  <si>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</si>
  <si>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</si>
  <si>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</si>
  <si>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</si>
  <si>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</si>
  <si>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</si>
  <si>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</si>
  <si>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</si>
  <si>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</si>
  <si>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</si>
  <si>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</si>
  <si>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</si>
  <si>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</si>
  <si>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</si>
  <si>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</si>
  <si>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</si>
  <si>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</si>
  <si>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</si>
  <si>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</si>
  <si>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</si>
  <si>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</si>
  <si>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</si>
  <si>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</si>
  <si>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</si>
  <si>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</si>
  <si>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</si>
  <si>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</si>
  <si>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</si>
  <si>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</si>
  <si>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</si>
  <si>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</si>
  <si>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</si>
  <si>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</si>
  <si>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</si>
  <si>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</si>
  <si>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</si>
  <si>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</si>
  <si>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</si>
  <si>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</si>
  <si>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</si>
  <si>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</si>
  <si>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</si>
  <si>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</si>
  <si>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</si>
  <si>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</si>
  <si>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</si>
  <si>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</si>
  <si>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</si>
  <si>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</si>
  <si>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</si>
  <si>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</si>
  <si>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</si>
  <si>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</si>
  <si>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</si>
  <si>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</si>
  <si>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</si>
  <si>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</si>
  <si>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</si>
  <si>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</si>
  <si>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</si>
  <si>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</si>
  <si>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</si>
  <si>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</si>
  <si>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</si>
  <si>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</si>
  <si>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</si>
  <si>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</si>
  <si>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</si>
  <si>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</si>
  <si>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</si>
  <si>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</si>
  <si>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</si>
  <si>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</si>
  <si>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</si>
  <si>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</si>
  <si>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</si>
  <si>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</si>
  <si>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</si>
  <si>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</si>
  <si>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</si>
  <si>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</si>
  <si>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</si>
  <si>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</si>
  <si>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</si>
  <si>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</si>
  <si>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</si>
  <si>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</si>
  <si>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</si>
  <si>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</si>
  <si>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</si>
  <si>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</si>
  <si>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</si>
  <si>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</si>
  <si>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</si>
  <si>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</si>
  <si>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</si>
  <si>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</si>
  <si>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</si>
  <si>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</si>
  <si>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</si>
  <si>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</si>
  <si>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</si>
  <si>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</si>
  <si>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</si>
  <si>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</si>
  <si>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</si>
  <si>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</si>
  <si>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</si>
  <si>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</si>
  <si>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</si>
  <si>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</si>
  <si>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</si>
  <si>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</si>
  <si>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</si>
  <si>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</si>
  <si>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</si>
  <si>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</si>
  <si>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</si>
  <si>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</si>
  <si>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</si>
  <si>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</si>
  <si>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</si>
  <si>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</si>
  <si>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</si>
  <si>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</si>
  <si>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</si>
  <si>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</si>
  <si>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</si>
  <si>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</si>
  <si>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</si>
  <si>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</si>
  <si>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</si>
  <si>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</si>
  <si>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</si>
  <si>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</si>
  <si>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</si>
  <si>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</si>
  <si>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</si>
  <si>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</si>
  <si>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</si>
  <si>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</si>
  <si>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</si>
  <si>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</si>
  <si>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</si>
  <si>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</si>
  <si>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</si>
  <si>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</si>
  <si>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</si>
  <si>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</si>
  <si>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</si>
  <si>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</si>
  <si>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</si>
  <si>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</si>
  <si>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</si>
  <si>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</si>
  <si>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</si>
  <si>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</si>
  <si>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</si>
  <si>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</si>
  <si>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</si>
  <si>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</si>
  <si>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</si>
  <si>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</si>
  <si>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</si>
  <si>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</si>
  <si>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</si>
  <si>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</si>
  <si>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</si>
  <si>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</si>
  <si>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</si>
  <si>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</si>
  <si>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</si>
  <si>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</si>
  <si>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</si>
  <si>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</si>
  <si>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</si>
  <si>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</si>
  <si>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</si>
  <si>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</si>
  <si>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</si>
  <si>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</si>
  <si>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</si>
  <si>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</si>
  <si>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</si>
  <si>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</si>
  <si>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</si>
  <si>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</si>
  <si>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</si>
  <si>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</si>
  <si>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</si>
  <si>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</si>
  <si>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</si>
  <si>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</si>
  <si>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</si>
  <si>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</si>
  <si>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</si>
  <si>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</si>
  <si>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</si>
  <si>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</si>
  <si>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</si>
  <si>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</si>
  <si>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</si>
  <si>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</si>
  <si>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</si>
  <si>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</si>
  <si>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</si>
  <si>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</si>
  <si>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</si>
  <si>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</si>
  <si>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</si>
  <si>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</si>
  <si>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</si>
  <si>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</si>
  <si>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</si>
  <si>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</si>
  <si>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</si>
  <si>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</si>
  <si>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</si>
  <si>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</si>
  <si>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</si>
  <si>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</si>
  <si>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</si>
  <si>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</si>
  <si>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</si>
  <si>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</si>
  <si>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</si>
  <si>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</si>
  <si>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</si>
  <si>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</si>
  <si>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</si>
  <si>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</si>
  <si>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</si>
  <si>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</si>
  <si>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</si>
  <si>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</si>
  <si>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</si>
  <si>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</si>
  <si>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</si>
  <si>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</si>
  <si>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</si>
  <si>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</si>
  <si>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</si>
  <si>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</si>
  <si>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</si>
  <si>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</si>
  <si>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</si>
  <si>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</si>
  <si>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</si>
  <si>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</si>
  <si>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</si>
  <si>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</si>
  <si>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</si>
  <si>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</si>
  <si>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</si>
  <si>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</si>
  <si>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</si>
  <si>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</si>
  <si>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</si>
  <si>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</si>
  <si>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</si>
  <si>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</si>
  <si>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</si>
  <si>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</si>
  <si>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</si>
  <si>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</si>
  <si>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</si>
  <si>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</si>
  <si>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</si>
  <si>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</si>
  <si>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</si>
  <si>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</si>
  <si>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</si>
  <si>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</si>
  <si>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</si>
  <si>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</si>
  <si>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</si>
  <si>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</si>
  <si>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</si>
  <si>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</si>
  <si>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</si>
  <si>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</si>
  <si>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</si>
  <si>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</si>
  <si>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</si>
  <si>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</si>
  <si>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</si>
  <si>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</si>
  <si>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</si>
  <si>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</si>
  <si>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</si>
  <si>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</si>
  <si>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</si>
  <si>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</si>
  <si>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</si>
  <si>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</si>
  <si>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</si>
  <si>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</si>
  <si>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</si>
  <si>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</si>
  <si>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</si>
  <si>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</si>
  <si>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</si>
  <si>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</si>
  <si>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</si>
  <si>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</si>
  <si>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</si>
  <si>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</si>
  <si>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</si>
  <si>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</si>
  <si>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</si>
  <si>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</si>
  <si>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</si>
  <si>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</si>
  <si>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</si>
  <si>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</si>
  <si>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</si>
  <si>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</si>
  <si>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</si>
  <si>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</si>
  <si>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</si>
  <si>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</si>
  <si>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</si>
  <si>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</si>
  <si>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</si>
  <si>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</si>
  <si>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</si>
  <si>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</si>
  <si>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</si>
  <si>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</si>
  <si>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</si>
  <si>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</si>
  <si>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</si>
  <si>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</si>
  <si>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</si>
  <si>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</si>
  <si>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</si>
  <si>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</si>
  <si>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</si>
  <si>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</si>
  <si>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</si>
  <si>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</si>
  <si>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</si>
  <si>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</si>
  <si>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</si>
  <si>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</si>
  <si>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</si>
  <si>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</si>
  <si>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</si>
  <si>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</si>
  <si>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</si>
  <si>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</si>
  <si>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</si>
  <si>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</si>
  <si>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</si>
  <si>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</si>
  <si>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</si>
  <si>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</si>
  <si>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</si>
  <si>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</si>
  <si>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</si>
  <si>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</si>
  <si>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</si>
  <si>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</si>
  <si>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</si>
  <si>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</si>
  <si>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</si>
  <si>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</si>
  <si>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</si>
  <si>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</si>
  <si>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</si>
  <si>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</si>
  <si>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</si>
  <si>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</si>
  <si>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</si>
  <si>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</si>
  <si>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</si>
  <si>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</si>
  <si>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</si>
  <si>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</si>
  <si>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</si>
  <si>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</si>
  <si>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</si>
  <si>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</si>
  <si>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</si>
  <si>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</si>
  <si>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</si>
  <si>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</si>
  <si>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</si>
  <si>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</si>
  <si>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</si>
  <si>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</si>
  <si>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</si>
  <si>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</si>
  <si>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</si>
  <si>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</si>
  <si>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</si>
  <si>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</si>
  <si>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</si>
  <si>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</si>
  <si>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</si>
  <si>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</si>
  <si>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</si>
  <si>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</si>
  <si>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</si>
  <si>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</si>
  <si>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</si>
  <si>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</si>
  <si>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</si>
  <si>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</si>
  <si>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</si>
  <si>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</si>
  <si>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</si>
  <si>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</si>
  <si>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</si>
  <si>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</si>
  <si>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</si>
  <si>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</si>
  <si>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</si>
  <si>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</si>
  <si>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</si>
  <si>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</si>
  <si>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</si>
  <si>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</si>
  <si>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</si>
  <si>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</si>
  <si>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</si>
  <si>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</si>
  <si>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</si>
  <si>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</si>
  <si>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</si>
  <si>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</si>
  <si>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</si>
  <si>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</si>
  <si>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</si>
  <si>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</si>
  <si>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</si>
  <si>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</si>
  <si>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</si>
  <si>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</si>
  <si>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</si>
  <si>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</si>
  <si>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</si>
  <si>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</si>
  <si>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</si>
  <si>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</si>
  <si>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</si>
  <si>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</si>
  <si>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</si>
  <si>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</si>
  <si>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</si>
  <si>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</si>
  <si>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</si>
  <si>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</si>
  <si>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</si>
  <si>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</si>
  <si>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</si>
  <si>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</si>
  <si>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</si>
  <si>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</si>
  <si>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</si>
  <si>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</si>
  <si>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</si>
  <si>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</si>
  <si>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</si>
  <si>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</si>
  <si>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</si>
  <si>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</si>
  <si>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</si>
  <si>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</si>
  <si>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</si>
  <si>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</si>
  <si>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</si>
  <si>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</si>
  <si>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</si>
  <si>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</si>
  <si>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</si>
  <si>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</si>
  <si>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</si>
  <si>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</si>
  <si>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</si>
  <si>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</si>
  <si>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</si>
  <si>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</si>
  <si>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</si>
  <si>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</si>
  <si>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</si>
  <si>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</si>
  <si>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</si>
  <si>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</si>
  <si>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</si>
  <si>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</si>
  <si>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</si>
  <si>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</si>
  <si>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</si>
  <si>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</si>
  <si>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</si>
  <si>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</si>
  <si>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</si>
  <si>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</si>
  <si>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</si>
  <si>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</si>
  <si>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</si>
  <si>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</si>
  <si>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</si>
  <si>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</si>
  <si>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</si>
  <si>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</si>
  <si>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</si>
  <si>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</si>
  <si>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</si>
  <si>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</si>
  <si>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</si>
  <si>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</si>
  <si>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</si>
  <si>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</si>
  <si>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</si>
  <si>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</si>
  <si>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</si>
  <si>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</si>
  <si>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</si>
  <si>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</si>
  <si>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</si>
  <si>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</si>
  <si>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</si>
  <si>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</si>
  <si>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</si>
  <si>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</si>
  <si>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</si>
  <si>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</si>
  <si>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</si>
  <si>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</si>
  <si>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</si>
  <si>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</si>
  <si>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</si>
  <si>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</si>
  <si>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</si>
  <si>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</si>
  <si>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</si>
  <si>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</si>
  <si>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</si>
  <si>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</si>
  <si>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</si>
  <si>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</si>
  <si>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</si>
  <si>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</si>
  <si>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</si>
  <si>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</si>
  <si>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</si>
  <si>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</si>
  <si>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</si>
  <si>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</si>
  <si>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</si>
  <si>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</si>
  <si>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</si>
  <si>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</si>
  <si>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</si>
  <si>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</si>
  <si>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</si>
  <si>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</si>
  <si>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</si>
  <si>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</si>
  <si>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</si>
  <si>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</si>
  <si>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</si>
  <si>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</si>
  <si>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</si>
  <si>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</si>
  <si>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</si>
  <si>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</si>
  <si>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</si>
  <si>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</si>
  <si>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</si>
  <si>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</si>
  <si>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</si>
  <si>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</si>
  <si>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</si>
  <si>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</si>
  <si>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</si>
  <si>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</si>
  <si>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</si>
  <si>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</si>
  <si>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</si>
  <si>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</si>
  <si>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</si>
  <si>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</si>
  <si>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</si>
  <si>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</si>
  <si>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</si>
  <si>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</si>
  <si>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</si>
  <si>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</si>
  <si>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</si>
  <si>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</si>
  <si>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</si>
  <si>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</si>
  <si>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</si>
  <si>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</si>
  <si>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</si>
  <si>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</si>
  <si>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</si>
  <si>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</si>
  <si>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</si>
  <si>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</si>
  <si>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</si>
  <si>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</si>
  <si>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</si>
  <si>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</si>
  <si>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</si>
  <si>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</si>
  <si>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</si>
  <si>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</si>
  <si>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</si>
  <si>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</si>
  <si>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</si>
  <si>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</si>
  <si>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</si>
  <si>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</si>
  <si>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</si>
  <si>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</si>
  <si>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</si>
  <si>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</si>
  <si>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</si>
  <si>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</si>
  <si>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</si>
  <si>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</si>
  <si>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</si>
  <si>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</si>
  <si>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</si>
  <si>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</si>
  <si>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</si>
  <si>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</si>
  <si>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</si>
  <si>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</si>
  <si>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</si>
  <si>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</si>
  <si>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</si>
  <si>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</si>
  <si>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</si>
  <si>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</si>
  <si>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</si>
  <si>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</si>
  <si>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</si>
  <si>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</si>
  <si>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</si>
  <si>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</si>
  <si>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</si>
  <si>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</si>
  <si>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</si>
  <si>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</si>
  <si>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</si>
  <si>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</si>
  <si>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</si>
  <si>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</si>
  <si>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</si>
  <si>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</si>
  <si>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</si>
  <si>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</si>
  <si>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</si>
  <si>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</si>
  <si>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</si>
  <si>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</si>
  <si>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</si>
  <si>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</si>
  <si>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</si>
  <si>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</si>
  <si>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</si>
  <si>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</si>
  <si>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</si>
  <si>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</si>
  <si>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</si>
  <si>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</si>
  <si>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</si>
  <si>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</si>
  <si>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</si>
  <si>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</si>
  <si>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</si>
  <si>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</si>
  <si>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</si>
  <si>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</si>
  <si>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</si>
  <si>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</si>
  <si>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</si>
  <si>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</si>
  <si>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</si>
  <si>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</si>
  <si>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</si>
  <si>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</si>
  <si>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</si>
  <si>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</si>
  <si>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</si>
  <si>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</si>
  <si>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</si>
  <si>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</si>
  <si>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</si>
  <si>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</si>
  <si>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</si>
  <si>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</si>
  <si>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</si>
  <si>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</si>
  <si>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</si>
  <si>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</si>
  <si>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</si>
  <si>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</si>
  <si>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</si>
  <si>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</si>
  <si>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</si>
  <si>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</si>
  <si>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</si>
  <si>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</si>
  <si>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</si>
  <si>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</si>
  <si>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</si>
  <si>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</si>
  <si>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</si>
  <si>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</si>
  <si>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</si>
  <si>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</si>
  <si>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</si>
  <si>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</si>
  <si>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</si>
  <si>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</si>
  <si>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</si>
  <si>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</si>
  <si>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</si>
  <si>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</si>
  <si>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</si>
  <si>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</si>
  <si>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</si>
  <si>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</si>
  <si>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</si>
  <si>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</si>
  <si>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</si>
  <si>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</si>
  <si>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</si>
  <si>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</si>
  <si>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</si>
  <si>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</si>
  <si>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</si>
  <si>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</si>
  <si>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</si>
  <si>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</si>
  <si>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</si>
  <si>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</si>
  <si>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</si>
  <si>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</si>
  <si>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</si>
  <si>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</si>
  <si>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</si>
  <si>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</si>
  <si>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</si>
  <si>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</si>
  <si>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</si>
  <si>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</si>
  <si>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</si>
  <si>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</si>
  <si>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</si>
  <si>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</si>
  <si>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</si>
  <si>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</si>
  <si>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</si>
  <si>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</si>
  <si>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</si>
  <si>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</si>
  <si>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</si>
  <si>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</si>
  <si>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</si>
  <si>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</si>
  <si>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</si>
  <si>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</si>
  <si>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</si>
  <si>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</si>
  <si>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</si>
  <si>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</si>
  <si>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</si>
  <si>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</si>
  <si>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</si>
  <si>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</si>
  <si>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</si>
  <si>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</si>
  <si>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</si>
  <si>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</si>
  <si>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</si>
  <si>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</si>
  <si>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</si>
  <si>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</si>
  <si>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</si>
  <si>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</si>
  <si>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</si>
  <si>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</si>
  <si>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</si>
  <si>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</si>
  <si>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</si>
  <si>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</si>
  <si>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</si>
  <si>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</si>
  <si>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</si>
  <si>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</si>
  <si>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</si>
  <si>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</si>
  <si>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</si>
  <si>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</si>
  <si>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</si>
  <si>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</si>
  <si>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</si>
  <si>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</si>
  <si>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</si>
  <si>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</si>
  <si>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</si>
  <si>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</si>
  <si>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</si>
  <si>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</si>
  <si>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</si>
  <si>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</si>
  <si>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</si>
  <si>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</si>
  <si>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</si>
  <si>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</si>
  <si>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</si>
  <si>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</si>
  <si>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</si>
  <si>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</si>
  <si>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</si>
  <si>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</si>
  <si>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</si>
  <si>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</si>
  <si>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</si>
  <si>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</si>
  <si>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</si>
  <si>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</si>
  <si>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</si>
  <si>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</si>
  <si>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</si>
  <si>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</si>
  <si>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</si>
  <si>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</si>
  <si>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</si>
  <si>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</si>
  <si>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</si>
  <si>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</si>
  <si>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</si>
  <si>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</si>
  <si>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</si>
  <si>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</si>
  <si>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</si>
  <si>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</si>
  <si>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</si>
  <si>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</si>
  <si>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</si>
  <si>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</si>
  <si>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</si>
  <si>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</si>
  <si>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</si>
  <si>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</si>
  <si>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</si>
  <si>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</si>
  <si>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</si>
  <si>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</si>
  <si>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</si>
  <si>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</si>
  <si>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</si>
  <si>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</si>
  <si>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</si>
  <si>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</si>
  <si>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</si>
  <si>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</si>
  <si>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</si>
  <si>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</si>
  <si>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</si>
  <si>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</si>
  <si>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</si>
  <si>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</si>
  <si>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</si>
  <si>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</si>
  <si>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</si>
  <si>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</si>
  <si>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</si>
  <si>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</si>
  <si>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</si>
  <si>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</si>
  <si>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</si>
  <si>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</si>
  <si>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</si>
  <si>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</si>
  <si>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</si>
  <si>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</si>
  <si>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</si>
  <si>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</si>
  <si>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</si>
  <si>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</si>
  <si>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</si>
  <si>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</si>
  <si>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</si>
  <si>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</si>
  <si>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</si>
  <si>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</si>
  <si>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</si>
  <si>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</si>
  <si>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</si>
  <si>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</si>
  <si>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</si>
  <si>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</si>
  <si>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</si>
  <si>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</si>
  <si>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</si>
  <si>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</si>
  <si>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</si>
  <si>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</si>
  <si>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</si>
  <si>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</si>
  <si>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</si>
  <si>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</si>
  <si>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</si>
  <si>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</si>
  <si>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</si>
  <si>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</si>
  <si>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</si>
  <si>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</si>
  <si>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</si>
  <si>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</si>
  <si>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</si>
  <si>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</si>
  <si>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</si>
  <si>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</si>
  <si>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</si>
  <si>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</si>
  <si>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</si>
  <si>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</si>
  <si>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</si>
  <si>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</si>
  <si>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</si>
  <si>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</si>
  <si>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</si>
  <si>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</si>
  <si>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</si>
  <si>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</si>
  <si>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</si>
  <si>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</si>
  <si>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</si>
  <si>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</si>
  <si>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</si>
  <si>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</si>
  <si>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</si>
  <si>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</si>
  <si>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</si>
  <si>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</si>
  <si>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</si>
  <si>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</si>
  <si>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</si>
  <si>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</si>
  <si>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</si>
  <si>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</si>
  <si>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</si>
  <si>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</si>
  <si>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</si>
  <si>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</si>
  <si>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</si>
  <si>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</si>
  <si>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</si>
  <si>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</si>
  <si>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</si>
  <si>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</si>
  <si>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</si>
  <si>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</si>
  <si>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</si>
  <si>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</si>
  <si>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</si>
  <si>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</si>
  <si>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</si>
  <si>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</si>
  <si>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</si>
  <si>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</si>
  <si>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</si>
  <si>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</si>
  <si>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</si>
  <si>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</si>
  <si>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</si>
  <si>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</si>
  <si>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</si>
  <si>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</si>
  <si>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</si>
  <si>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</si>
  <si>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</si>
  <si>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</si>
  <si>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</si>
  <si>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</si>
  <si>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</si>
  <si>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</si>
  <si>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</si>
  <si>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</si>
  <si>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</si>
  <si>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</si>
  <si>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</si>
  <si>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</si>
  <si>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</si>
  <si>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</si>
  <si>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</si>
  <si>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</si>
  <si>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</si>
  <si>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</si>
  <si>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</si>
  <si>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</si>
  <si>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</si>
  <si>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</si>
  <si>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</si>
  <si>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</si>
  <si>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</si>
  <si>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</si>
  <si>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</si>
  <si>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</si>
  <si>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</si>
  <si>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</si>
  <si>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</si>
  <si>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</si>
  <si>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</si>
  <si>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</si>
  <si>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</si>
  <si>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</si>
  <si>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</si>
  <si>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</si>
  <si>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</si>
  <si>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</si>
  <si>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</si>
  <si>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</si>
  <si>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</si>
  <si>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</si>
  <si>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</si>
  <si>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</si>
  <si>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</si>
  <si>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</si>
  <si>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</si>
  <si>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</si>
  <si>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</si>
  <si>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</si>
  <si>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</si>
  <si>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</si>
  <si>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</si>
  <si>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</si>
  <si>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</si>
  <si>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</si>
  <si>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</si>
  <si>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</si>
  <si>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</si>
  <si>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</si>
  <si>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</si>
  <si>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</si>
  <si>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</si>
  <si>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</si>
  <si>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</si>
  <si>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</si>
  <si>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</si>
  <si>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</si>
  <si>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</si>
  <si>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</si>
  <si>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</si>
  <si>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</si>
  <si>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</si>
  <si>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</si>
  <si>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</si>
  <si>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</si>
  <si>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</si>
  <si>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</si>
  <si>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</si>
  <si>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</si>
  <si>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</si>
  <si>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</si>
  <si>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</si>
  <si>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</si>
  <si>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</si>
  <si>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</si>
  <si>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</si>
  <si>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</si>
  <si>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</si>
  <si>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</si>
  <si>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</si>
  <si>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</si>
  <si>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</si>
  <si>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</si>
  <si>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</si>
  <si>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</si>
  <si>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</si>
  <si>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</si>
  <si>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</si>
  <si>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</si>
  <si>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</si>
  <si>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</si>
  <si>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</si>
  <si>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</si>
  <si>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</si>
  <si>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</si>
  <si>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</si>
  <si>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</si>
  <si>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</si>
  <si>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</si>
  <si>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</si>
  <si>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</si>
  <si>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</si>
  <si>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</si>
  <si>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</si>
  <si>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</si>
  <si>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</si>
  <si>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</si>
  <si>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</si>
  <si>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</si>
  <si>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</si>
  <si>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</si>
  <si>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</si>
  <si>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</si>
  <si>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</si>
  <si>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</si>
  <si>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</si>
  <si>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</si>
  <si>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</si>
  <si>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</si>
  <si>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</si>
  <si>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</si>
  <si>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</si>
  <si>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</si>
  <si>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</si>
  <si>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</si>
  <si>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</si>
  <si>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</si>
  <si>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</si>
  <si>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</si>
  <si>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</si>
  <si>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</si>
  <si>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</si>
  <si>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</si>
  <si>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</si>
  <si>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</si>
  <si>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</si>
  <si>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</si>
  <si>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</si>
  <si>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</si>
  <si>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</si>
  <si>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</si>
  <si>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</si>
  <si>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</si>
  <si>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</si>
  <si>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</si>
  <si>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</si>
  <si>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</si>
  <si>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</si>
  <si>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</si>
  <si>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</si>
  <si>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</si>
  <si>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</si>
  <si>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</si>
  <si>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</si>
  <si>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</si>
  <si>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</si>
  <si>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</si>
  <si>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</si>
  <si>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</si>
  <si>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</si>
  <si>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</si>
  <si>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</si>
  <si>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</si>
  <si>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</si>
  <si>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</si>
  <si>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</si>
  <si>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</si>
  <si>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</si>
  <si>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</si>
  <si>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</si>
  <si>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</si>
  <si>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</si>
  <si>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</si>
  <si>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</si>
  <si>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</si>
  <si>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</si>
  <si>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</si>
  <si>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</si>
  <si>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</si>
  <si>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</si>
  <si>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</si>
  <si>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</si>
  <si>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</si>
  <si>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</si>
  <si>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</si>
  <si>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</si>
  <si>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</si>
  <si>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</si>
  <si>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</si>
  <si>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</si>
  <si>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</si>
  <si>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</si>
  <si>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</si>
  <si>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</si>
  <si>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</si>
  <si>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</si>
  <si>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</si>
  <si>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</si>
  <si>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</si>
  <si>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</si>
  <si>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</si>
  <si>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</si>
  <si>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</si>
  <si>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</si>
  <si>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</si>
  <si>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</si>
  <si>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</si>
  <si>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</si>
  <si>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</si>
  <si>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</si>
  <si>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</si>
  <si>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</si>
  <si>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</si>
  <si>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</si>
  <si>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</si>
  <si>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</si>
  <si>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</si>
  <si>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</si>
  <si>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</si>
  <si>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</si>
  <si>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</si>
  <si>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</si>
  <si>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</si>
  <si>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</si>
  <si>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</si>
  <si>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</si>
  <si>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</si>
  <si>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</si>
  <si>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</si>
  <si>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</si>
  <si>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</si>
  <si>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</si>
  <si>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</si>
  <si>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</si>
  <si>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</si>
  <si>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</si>
  <si>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</si>
  <si>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</si>
  <si>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</si>
  <si>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</si>
  <si>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</si>
  <si>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</si>
  <si>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</si>
  <si>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</si>
  <si>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</si>
  <si>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</si>
  <si>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</si>
  <si>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</si>
  <si>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</si>
  <si>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</si>
  <si>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</si>
  <si>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</si>
  <si>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</si>
  <si>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</si>
  <si>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</si>
  <si>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</si>
  <si>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</si>
  <si>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</si>
  <si>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</si>
  <si>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</si>
  <si>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</si>
  <si>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</si>
  <si>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</si>
  <si>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</si>
  <si>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</si>
  <si>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</si>
  <si>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</si>
  <si>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</si>
  <si>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</si>
  <si>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</si>
  <si>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</si>
  <si>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</si>
  <si>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</si>
  <si>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</si>
  <si>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</si>
  <si>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</si>
  <si>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</si>
  <si>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</si>
  <si>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</si>
  <si>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</si>
  <si>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</si>
  <si>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</si>
  <si>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</si>
  <si>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</si>
  <si>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</si>
  <si>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</si>
  <si>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</si>
  <si>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</si>
  <si>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</si>
  <si>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</si>
  <si>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</si>
  <si>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</si>
  <si>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</si>
  <si>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</si>
  <si>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</si>
  <si>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</si>
  <si>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</si>
  <si>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</si>
  <si>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</si>
  <si>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</si>
  <si>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</si>
  <si>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</si>
  <si>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</si>
  <si>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</si>
  <si>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</si>
  <si>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</si>
  <si>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</si>
  <si>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</si>
  <si>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</si>
  <si>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</si>
  <si>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</si>
  <si>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</si>
  <si>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</si>
  <si>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</si>
  <si>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</si>
  <si>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</si>
  <si>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</si>
  <si>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</si>
  <si>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</si>
  <si>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</si>
  <si>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</si>
  <si>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</si>
  <si>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</si>
  <si>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</si>
  <si>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</si>
  <si>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</si>
  <si>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</si>
  <si>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</si>
  <si>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</si>
  <si>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</si>
  <si>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</si>
  <si>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</si>
  <si>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</si>
  <si>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</si>
  <si>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</si>
  <si>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</si>
  <si>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</si>
  <si>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</si>
  <si>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</si>
  <si>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</si>
  <si>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</si>
  <si>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</si>
  <si>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</si>
  <si>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</si>
  <si>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</si>
  <si>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</si>
  <si>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</si>
  <si>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</si>
  <si>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</si>
  <si>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</si>
  <si>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</si>
  <si>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</si>
  <si>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</si>
  <si>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</si>
  <si>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</si>
  <si>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</si>
  <si>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</si>
  <si>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</si>
  <si>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</si>
  <si>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</si>
  <si>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</si>
  <si>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</si>
  <si>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</si>
  <si>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</si>
  <si>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</si>
  <si>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</si>
  <si>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</si>
  <si>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</si>
  <si>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</si>
  <si>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</si>
  <si>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</si>
  <si>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</si>
  <si>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</si>
  <si>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</si>
  <si>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</si>
  <si>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</si>
  <si>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</si>
  <si>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</si>
  <si>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</si>
  <si>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</si>
  <si>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</si>
  <si>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</si>
  <si>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</si>
  <si>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</si>
  <si>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</si>
  <si>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</si>
  <si>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</si>
  <si>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</si>
  <si>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</si>
  <si>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</si>
  <si>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</si>
  <si>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</si>
  <si>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</si>
  <si>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</si>
  <si>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</si>
  <si>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</si>
  <si>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</si>
  <si>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</si>
  <si>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</si>
  <si>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</si>
  <si>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</si>
  <si>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</si>
  <si>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</si>
  <si>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</si>
  <si>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</si>
  <si>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</si>
  <si>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</si>
  <si>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</si>
  <si>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</si>
  <si>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</si>
  <si>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</si>
  <si>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</si>
  <si>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</si>
  <si>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</si>
  <si>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</si>
  <si>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</si>
  <si>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</si>
  <si>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</si>
  <si>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</si>
  <si>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</si>
  <si>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</si>
  <si>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</si>
  <si>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</si>
  <si>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</si>
  <si>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</si>
  <si>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</si>
  <si>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</si>
  <si>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</si>
  <si>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</si>
  <si>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</si>
  <si>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</si>
  <si>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</si>
  <si>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</si>
  <si>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</si>
  <si>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</si>
  <si>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</si>
  <si>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</si>
  <si>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</si>
  <si>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</si>
  <si>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</si>
  <si>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</si>
  <si>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</si>
  <si>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</si>
  <si>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</si>
  <si>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</si>
  <si>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</si>
  <si>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</si>
  <si>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</si>
  <si>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</si>
  <si>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</si>
  <si>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</si>
  <si>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</si>
  <si>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</si>
  <si>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</si>
  <si>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</si>
  <si>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</si>
  <si>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</si>
  <si>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</si>
  <si>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</si>
  <si>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</si>
  <si>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</si>
  <si>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</si>
  <si>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</si>
  <si>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</si>
  <si>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</si>
  <si>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</si>
  <si>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</si>
  <si>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</si>
  <si>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</si>
  <si>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</si>
  <si>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</si>
  <si>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</si>
  <si>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</si>
  <si>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</si>
  <si>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</si>
  <si>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</si>
  <si>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</si>
  <si>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</si>
  <si>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</si>
  <si>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</si>
  <si>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</si>
  <si>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</si>
  <si>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</si>
  <si>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</si>
  <si>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</si>
  <si>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</si>
  <si>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</si>
  <si>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</si>
  <si>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</si>
  <si>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</si>
  <si>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</si>
  <si>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</si>
  <si>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</si>
  <si>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</si>
  <si>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</si>
  <si>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</si>
  <si>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</si>
  <si>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</si>
  <si>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</si>
  <si>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</si>
  <si>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</si>
  <si>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</si>
  <si>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</si>
  <si>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</si>
  <si>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</si>
  <si>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</si>
  <si>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</si>
  <si>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</si>
  <si>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</si>
  <si>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</si>
  <si>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</si>
  <si>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</si>
  <si>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</si>
  <si>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</si>
  <si>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</si>
  <si>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</si>
  <si>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</si>
  <si>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</si>
  <si>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</si>
  <si>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</si>
  <si>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</si>
  <si>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</si>
  <si>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</si>
  <si>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</si>
  <si>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</si>
  <si>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</si>
  <si>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</si>
  <si>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</si>
  <si>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</si>
  <si>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</si>
  <si>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</si>
  <si>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</si>
  <si>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</si>
  <si>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</si>
  <si>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</si>
  <si>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</si>
  <si>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</si>
  <si>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</si>
  <si>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</si>
  <si>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</si>
  <si>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</si>
  <si>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</si>
  <si>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</si>
  <si>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</si>
  <si>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</si>
  <si>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</si>
  <si>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</si>
  <si>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</si>
  <si>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</si>
  <si>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</si>
  <si>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</si>
  <si>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</si>
  <si>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</si>
  <si>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</si>
  <si>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</si>
  <si>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</si>
  <si>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</si>
  <si>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</si>
  <si>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</si>
  <si>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</si>
  <si>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</si>
  <si>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</si>
  <si>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</si>
  <si>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</si>
  <si>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</si>
  <si>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</si>
  <si>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</si>
  <si>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</si>
  <si>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</si>
  <si>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</si>
  <si>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</si>
  <si>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</si>
  <si>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</si>
  <si>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</si>
  <si>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</si>
  <si>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</si>
  <si>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</si>
  <si>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</si>
  <si>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</si>
  <si>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</si>
  <si>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</si>
  <si>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</si>
  <si>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</si>
  <si>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</si>
  <si>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</si>
  <si>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</si>
  <si>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</si>
  <si>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</si>
  <si>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</si>
  <si>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</si>
  <si>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</si>
  <si>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</si>
  <si>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</si>
  <si>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</si>
  <si>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</si>
  <si>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</si>
  <si>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</si>
  <si>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</si>
  <si>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</si>
  <si>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</si>
  <si>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</si>
  <si>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</si>
  <si>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</si>
  <si>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</si>
  <si>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</si>
  <si>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</si>
  <si>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</si>
  <si>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</si>
  <si>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</si>
  <si>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</si>
  <si>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</si>
  <si>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</si>
  <si>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</si>
  <si>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</si>
  <si>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</si>
  <si>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</si>
  <si>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</si>
  <si>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</si>
  <si>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</si>
  <si>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</si>
  <si>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</si>
  <si>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</si>
  <si>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</si>
  <si>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</si>
  <si>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</si>
  <si>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</si>
  <si>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</si>
  <si>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</si>
  <si>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</si>
  <si>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</si>
  <si>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</si>
  <si>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</si>
  <si>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</si>
  <si>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</si>
  <si>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</si>
  <si>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</si>
  <si>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</si>
  <si>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</si>
  <si>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</si>
  <si>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</si>
  <si>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</si>
  <si>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</si>
  <si>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</si>
  <si>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</si>
  <si>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</si>
  <si>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</si>
  <si>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</si>
  <si>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</si>
  <si>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</si>
  <si>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</si>
  <si>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</si>
  <si>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</si>
  <si>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</si>
  <si>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</si>
  <si>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</si>
  <si>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</si>
  <si>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</si>
  <si>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</si>
  <si>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</si>
  <si>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</si>
  <si>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</si>
  <si>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</si>
  <si>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</si>
  <si>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</si>
  <si>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</si>
  <si>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</si>
  <si>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</si>
  <si>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</si>
  <si>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</si>
  <si>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</si>
  <si>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</si>
  <si>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</si>
  <si>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</si>
  <si>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</si>
  <si>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</si>
  <si>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</si>
  <si>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</si>
  <si>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</si>
  <si>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</si>
  <si>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</si>
  <si>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</si>
  <si>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</si>
  <si>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</si>
  <si>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</si>
  <si>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</si>
  <si>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</si>
  <si>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</si>
  <si>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</si>
  <si>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</si>
  <si>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</si>
  <si>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</si>
  <si>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</si>
  <si>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</si>
  <si>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</si>
  <si>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</si>
  <si>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</si>
  <si>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</si>
  <si>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</si>
  <si>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</si>
  <si>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</si>
  <si>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</si>
  <si>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</si>
  <si>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</si>
  <si>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</si>
  <si>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</si>
  <si>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</si>
  <si>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</si>
  <si>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</si>
  <si>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</si>
  <si>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</si>
  <si>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</si>
  <si>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</si>
  <si>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</si>
  <si>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</si>
  <si>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</si>
  <si>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</si>
  <si>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</si>
  <si>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</si>
  <si>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</si>
  <si>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</si>
  <si>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</si>
  <si>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</si>
  <si>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</si>
  <si>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</si>
  <si>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</si>
  <si>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</si>
  <si>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</si>
  <si>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</si>
  <si>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</si>
  <si>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</si>
  <si>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</si>
  <si>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</si>
  <si>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</si>
  <si>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</si>
  <si>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</si>
  <si>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</si>
  <si>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</si>
  <si>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</si>
  <si>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</si>
  <si>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</si>
  <si>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</si>
  <si>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</si>
  <si>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</si>
  <si>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</si>
  <si>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</si>
  <si>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</si>
  <si>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</si>
  <si>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</si>
  <si>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</si>
  <si>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</si>
  <si>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</si>
  <si>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</si>
  <si>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</si>
  <si>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</si>
  <si>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</si>
  <si>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</si>
  <si>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</si>
  <si>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</si>
  <si>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</si>
  <si>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</si>
  <si>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</si>
  <si>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</si>
  <si>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</si>
  <si>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</si>
  <si>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</si>
  <si>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</si>
  <si>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</si>
  <si>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</si>
  <si>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</si>
  <si>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</si>
  <si>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</si>
  <si>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</si>
  <si>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</si>
  <si>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</si>
  <si>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</si>
  <si>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</si>
  <si>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</si>
  <si>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</si>
  <si>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</si>
  <si>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</si>
  <si>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</si>
  <si>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</si>
  <si>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</si>
  <si>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</si>
  <si>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</si>
  <si>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</si>
  <si>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</si>
  <si>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</si>
  <si>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</si>
  <si>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</si>
  <si>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</si>
  <si>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</si>
  <si>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</si>
  <si>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</si>
  <si>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</si>
  <si>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</si>
  <si>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</si>
  <si>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</si>
  <si>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</si>
  <si>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</si>
  <si>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</si>
  <si>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</si>
  <si>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</si>
  <si>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</si>
  <si>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</si>
  <si>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</si>
  <si>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</si>
  <si>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</si>
  <si>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</si>
  <si>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</si>
  <si>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</si>
  <si>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</si>
  <si>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</si>
  <si>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</si>
  <si>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</si>
  <si>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</si>
  <si>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</si>
  <si>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</si>
  <si>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</si>
  <si>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</si>
  <si>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</si>
  <si>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</si>
  <si>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</si>
  <si>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</si>
  <si>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</si>
  <si>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</si>
  <si>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</si>
  <si>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</si>
  <si>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</si>
  <si>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</si>
  <si>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</si>
  <si>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</si>
  <si>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</si>
  <si>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</si>
  <si>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</si>
  <si>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</si>
  <si>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</si>
  <si>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</si>
  <si>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</si>
  <si>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</si>
  <si>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</si>
  <si>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</si>
  <si>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</si>
  <si>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</si>
  <si>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</si>
  <si>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</si>
  <si>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</si>
  <si>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</si>
  <si>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</si>
  <si>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</si>
  <si>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</si>
  <si>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</si>
  <si>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</si>
  <si>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</si>
  <si>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</si>
  <si>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</si>
  <si>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</si>
  <si>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</si>
  <si>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</si>
  <si>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</si>
  <si>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</si>
  <si>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</si>
  <si>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</si>
  <si>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</si>
  <si>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</si>
  <si>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</si>
  <si>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</si>
  <si>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</si>
  <si>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</si>
  <si>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</si>
  <si>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</si>
  <si>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</si>
  <si>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</si>
  <si>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</si>
  <si>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</si>
  <si>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</si>
  <si>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</si>
  <si>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</si>
  <si>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</si>
  <si>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</si>
  <si>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</si>
  <si>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</si>
  <si>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</si>
  <si>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</si>
  <si>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</si>
  <si>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</si>
  <si>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</si>
  <si>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</si>
  <si>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</si>
  <si>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</si>
  <si>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</si>
  <si>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</si>
  <si>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</si>
  <si>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</si>
  <si>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</si>
  <si>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</si>
  <si>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</si>
  <si>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</si>
  <si>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</si>
  <si>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</si>
  <si>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</si>
  <si>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</si>
  <si>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</si>
  <si>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</si>
  <si>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</si>
  <si>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</si>
  <si>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</si>
  <si>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</si>
  <si>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</si>
  <si>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</si>
  <si>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</si>
  <si>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</si>
  <si>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</si>
  <si>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</si>
  <si>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</si>
  <si>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</si>
  <si>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</si>
  <si>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</si>
  <si>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</si>
  <si>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</si>
  <si>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</si>
  <si>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</si>
  <si>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</si>
  <si>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</si>
  <si>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</si>
  <si>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</si>
  <si>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</si>
  <si>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</si>
  <si>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</si>
  <si>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</si>
  <si>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</si>
  <si>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</si>
  <si>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</si>
  <si>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</si>
  <si>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</si>
  <si>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</si>
  <si>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</si>
  <si>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</si>
  <si>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</si>
  <si>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</si>
  <si>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</si>
  <si>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</si>
  <si>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</si>
  <si>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</si>
  <si>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</si>
  <si>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</si>
  <si>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</si>
  <si>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</si>
  <si>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</si>
  <si>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</si>
  <si>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</si>
  <si>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</si>
  <si>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</si>
  <si>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</si>
  <si>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</si>
  <si>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</si>
  <si>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</si>
  <si>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</si>
  <si>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</si>
  <si>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</si>
  <si>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</si>
  <si>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</si>
  <si>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</si>
  <si>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</si>
  <si>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</si>
  <si>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</si>
  <si>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</si>
  <si>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</si>
  <si>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</si>
  <si>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</si>
  <si>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</si>
  <si>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</si>
  <si>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</si>
  <si>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</si>
  <si>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</si>
  <si>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</si>
  <si>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</si>
  <si>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</si>
  <si>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</si>
  <si>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</si>
  <si>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</si>
  <si>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</si>
  <si>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</si>
  <si>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</si>
  <si>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</si>
  <si>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</si>
  <si>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</si>
  <si>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</si>
  <si>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</si>
  <si>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</si>
  <si>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</si>
  <si>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</si>
  <si>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</si>
  <si>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</si>
  <si>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</si>
  <si>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</si>
  <si>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</si>
  <si>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</si>
  <si>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</si>
  <si>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</si>
  <si>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</si>
  <si>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</si>
  <si>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</si>
  <si>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</si>
  <si>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</si>
  <si>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</si>
  <si>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</si>
  <si>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</si>
  <si>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</si>
  <si>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</si>
  <si>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</si>
  <si>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</si>
  <si>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</si>
  <si>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</si>
  <si>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</si>
  <si>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</si>
  <si>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</si>
  <si>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</si>
  <si>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</si>
  <si>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</si>
  <si>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</si>
  <si>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</si>
  <si>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</si>
  <si>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</si>
  <si>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</si>
  <si>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</si>
  <si>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</si>
  <si>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</si>
  <si>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</si>
  <si>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</si>
  <si>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</si>
  <si>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</si>
  <si>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</si>
  <si>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</si>
  <si>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</si>
  <si>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</si>
  <si>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</si>
  <si>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</si>
  <si>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</si>
  <si>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</si>
  <si>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</si>
  <si>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</si>
  <si>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</si>
  <si>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</si>
  <si>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</si>
  <si>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</si>
  <si>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</si>
  <si>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</si>
  <si>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</si>
  <si>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</si>
  <si>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</si>
  <si>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</si>
  <si>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</si>
  <si>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</si>
  <si>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</si>
  <si>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</si>
  <si>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</si>
  <si>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</si>
  <si>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</si>
  <si>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</si>
  <si>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</si>
  <si>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</si>
  <si>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</si>
  <si>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</si>
  <si>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</si>
  <si>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</si>
  <si>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</si>
  <si>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</si>
  <si>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</si>
  <si>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</si>
  <si>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</si>
  <si>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</si>
  <si>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</si>
  <si>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</si>
  <si>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</si>
  <si>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</si>
  <si>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</si>
  <si>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</si>
  <si>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</si>
  <si>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</si>
  <si>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</si>
  <si>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</si>
  <si>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</si>
  <si>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</si>
  <si>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</si>
  <si>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</si>
  <si>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</si>
  <si>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</si>
  <si>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</si>
  <si>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</si>
  <si>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</si>
  <si>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</si>
  <si>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</si>
  <si>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</si>
  <si>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</si>
  <si>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</si>
  <si>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</si>
  <si>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</si>
  <si>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</si>
  <si>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</si>
  <si>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</si>
  <si>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</si>
  <si>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</si>
  <si>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</si>
  <si>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</si>
  <si>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</si>
  <si>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</si>
  <si>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</si>
  <si>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</si>
  <si>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</si>
  <si>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</si>
  <si>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</si>
  <si>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</si>
  <si>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</si>
  <si>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</si>
  <si>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</si>
  <si>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</si>
  <si>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</si>
  <si>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</si>
  <si>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</si>
  <si>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</si>
  <si>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</si>
  <si>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</si>
  <si>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</si>
  <si>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</si>
  <si>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</si>
  <si>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</si>
  <si>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</si>
  <si>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</si>
  <si>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</si>
  <si>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</si>
  <si>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</si>
  <si>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</si>
  <si>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</si>
  <si>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</si>
  <si>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</si>
  <si>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</si>
  <si>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</si>
  <si>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</si>
  <si>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</si>
  <si>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</si>
  <si>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</si>
  <si>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</si>
  <si>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</si>
  <si>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</si>
  <si>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</si>
  <si>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</si>
  <si>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</si>
  <si>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</si>
  <si>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</si>
  <si>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</si>
  <si>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</si>
  <si>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</si>
  <si>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</si>
  <si>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</si>
  <si>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</si>
  <si>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</si>
  <si>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</si>
  <si>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</si>
  <si>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</si>
  <si>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</si>
  <si>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</si>
  <si>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</si>
  <si>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</si>
  <si>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</si>
  <si>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</si>
  <si>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</si>
  <si>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</si>
  <si>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</si>
  <si>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</si>
  <si>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</si>
  <si>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</si>
  <si>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</si>
  <si>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</si>
  <si>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</si>
  <si>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</si>
  <si>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</si>
  <si>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</si>
  <si>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</si>
  <si>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</si>
  <si>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</si>
  <si>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</si>
  <si>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</si>
  <si>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</si>
  <si>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</si>
  <si>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</si>
  <si>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</si>
  <si>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</si>
  <si>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</si>
  <si>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</si>
  <si>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</si>
  <si>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</si>
  <si>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</si>
  <si>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</si>
  <si>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</si>
  <si>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</si>
  <si>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</si>
  <si>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</si>
  <si>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</si>
  <si>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</si>
  <si>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</si>
  <si>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</si>
  <si>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</si>
  <si>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</si>
  <si>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</si>
  <si>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</si>
  <si>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</si>
  <si>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</si>
  <si>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</si>
  <si>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</si>
  <si>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</si>
  <si>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</si>
  <si>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</si>
  <si>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</si>
  <si>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</si>
  <si>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</si>
  <si>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</si>
  <si>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</si>
  <si>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</si>
  <si>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</si>
  <si>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</si>
  <si>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</si>
  <si>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</si>
  <si>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</si>
  <si>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</si>
  <si>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</si>
  <si>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</si>
  <si>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</si>
  <si>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</si>
  <si>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</si>
  <si>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</si>
  <si>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</si>
  <si>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</si>
  <si>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</si>
  <si>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</si>
  <si>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</si>
  <si>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</si>
  <si>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</si>
  <si>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</si>
  <si>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</si>
  <si>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</si>
  <si>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</si>
  <si>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</si>
  <si>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</si>
  <si>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</si>
  <si>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</si>
  <si>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</si>
  <si>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</si>
  <si>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</si>
  <si>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</si>
  <si>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</si>
  <si>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</si>
  <si>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</si>
  <si>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</si>
  <si>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</si>
  <si>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</si>
  <si>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</si>
  <si>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</si>
  <si>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</si>
  <si>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</si>
  <si>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</si>
  <si>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</si>
  <si>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</si>
  <si>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</si>
  <si>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</si>
  <si>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</si>
  <si>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</si>
  <si>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</si>
  <si>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</si>
  <si>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</si>
  <si>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</si>
  <si>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</si>
  <si>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</si>
  <si>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</si>
  <si>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</si>
  <si>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</si>
  <si>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</si>
  <si>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</si>
  <si>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</si>
  <si>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</si>
  <si>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</si>
  <si>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</si>
  <si>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</si>
  <si>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</si>
  <si>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</si>
  <si>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</si>
  <si>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</si>
  <si>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</si>
  <si>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</si>
  <si>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</si>
  <si>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</si>
  <si>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</si>
  <si>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</si>
  <si>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</si>
  <si>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</si>
  <si>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</si>
  <si>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</si>
  <si>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</si>
  <si>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</si>
  <si>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</si>
  <si>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</si>
  <si>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</si>
  <si>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</si>
  <si>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</si>
  <si>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</si>
  <si>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</si>
  <si>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</si>
  <si>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</si>
  <si>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</si>
  <si>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</si>
  <si>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</si>
  <si>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</si>
  <si>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</si>
  <si>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</si>
  <si>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</si>
  <si>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</si>
  <si>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</si>
  <si>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</si>
  <si>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</si>
  <si>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</si>
  <si>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</si>
  <si>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</si>
  <si>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</si>
  <si>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</si>
  <si>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</si>
  <si>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</si>
  <si>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</si>
  <si>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</si>
  <si>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</si>
  <si>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</si>
  <si>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</si>
  <si>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</si>
  <si>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</si>
  <si>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</si>
  <si>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</si>
  <si>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</si>
  <si>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</si>
  <si>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</si>
  <si>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</si>
  <si>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</si>
  <si>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</si>
  <si>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</si>
  <si>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</si>
  <si>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</si>
  <si>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</si>
  <si>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</si>
  <si>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</si>
  <si>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</si>
  <si>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</si>
  <si>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</si>
  <si>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</si>
  <si>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</si>
  <si>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</si>
  <si>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</si>
  <si>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</si>
  <si>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</si>
  <si>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</si>
  <si>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</si>
  <si>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</si>
  <si>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</si>
  <si>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</si>
  <si>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</si>
  <si>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</si>
  <si>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</si>
  <si>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</si>
  <si>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</si>
  <si>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</si>
  <si>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</si>
  <si>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</si>
  <si>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</si>
  <si>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</si>
  <si>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</si>
  <si>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</si>
  <si>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</si>
  <si>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</si>
  <si>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</si>
  <si>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</si>
  <si>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</si>
  <si>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</si>
  <si>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</si>
  <si>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</si>
  <si>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</si>
  <si>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</si>
  <si>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</si>
  <si>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</si>
  <si>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</si>
  <si>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</si>
  <si>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</si>
  <si>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</si>
  <si>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</si>
  <si>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</si>
  <si>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</si>
  <si>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</si>
  <si>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</si>
  <si>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</si>
  <si>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</si>
  <si>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</si>
  <si>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</si>
  <si>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</si>
  <si>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</si>
  <si>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</si>
  <si>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</si>
  <si>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</si>
  <si>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</si>
  <si>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</si>
  <si>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</si>
  <si>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</si>
  <si>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</si>
  <si>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</si>
  <si>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</si>
  <si>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</si>
  <si>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</si>
  <si>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</si>
  <si>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</si>
  <si>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</si>
  <si>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</si>
  <si>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</si>
  <si>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</si>
  <si>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</si>
  <si>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</si>
  <si>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</si>
  <si>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</si>
  <si>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</si>
  <si>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</si>
  <si>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</si>
  <si>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</si>
  <si>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</si>
  <si>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</si>
  <si>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</si>
  <si>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</si>
  <si>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</si>
  <si>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</si>
  <si>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</si>
  <si>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</si>
  <si>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</si>
  <si>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</si>
  <si>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</si>
  <si>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</si>
  <si>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</si>
  <si>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</si>
  <si>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</si>
  <si>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</si>
  <si>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</si>
  <si>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</si>
  <si>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</si>
  <si>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</si>
  <si>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</si>
  <si>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</si>
  <si>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</si>
  <si>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</si>
  <si>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</si>
  <si>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</si>
  <si>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</si>
  <si>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</si>
  <si>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</si>
  <si>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</si>
  <si>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</si>
  <si>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</si>
  <si>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</si>
  <si>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</si>
  <si>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</si>
  <si>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</si>
  <si>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</si>
  <si>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</si>
  <si>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</si>
  <si>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</si>
  <si>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</si>
  <si>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</si>
  <si>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</si>
  <si>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</si>
  <si>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</si>
  <si>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</si>
  <si>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</si>
  <si>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</si>
  <si>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</si>
  <si>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</si>
  <si>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</si>
  <si>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</si>
  <si>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</si>
  <si>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</si>
  <si>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</si>
  <si>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</si>
  <si>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</si>
  <si>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</si>
  <si>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</si>
  <si>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</si>
  <si>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</si>
  <si>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</si>
  <si>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</si>
  <si>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</si>
  <si>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</si>
  <si>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</si>
  <si>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</si>
  <si>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</si>
  <si>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</si>
  <si>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</si>
  <si>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</si>
  <si>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</si>
  <si>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</si>
  <si>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</si>
  <si>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</si>
  <si>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</si>
  <si>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</si>
  <si>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</si>
  <si>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</si>
  <si>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</si>
  <si>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</si>
  <si>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</si>
  <si>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</si>
  <si>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</si>
  <si>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</si>
  <si>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</si>
  <si>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</si>
  <si>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</si>
  <si>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</si>
  <si>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</si>
  <si>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</si>
  <si>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</si>
  <si>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</si>
  <si>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</si>
  <si>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</si>
  <si>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</si>
  <si>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</si>
  <si>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</si>
  <si>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</si>
  <si>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</si>
  <si>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</si>
  <si>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</si>
  <si>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</si>
  <si>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</si>
  <si>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</si>
  <si>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</si>
  <si>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</si>
  <si>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</si>
  <si>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</si>
  <si>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</si>
  <si>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</si>
  <si>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</si>
  <si>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</si>
  <si>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</si>
  <si>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</si>
  <si>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</si>
  <si>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</si>
  <si>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</si>
  <si>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</si>
  <si>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</si>
  <si>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</si>
  <si>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</si>
  <si>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</si>
  <si>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</si>
  <si>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</si>
  <si>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</si>
  <si>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</si>
  <si>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</si>
  <si>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</si>
  <si>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</si>
  <si>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</si>
  <si>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</si>
  <si>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</si>
  <si>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</si>
  <si>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</si>
  <si>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</si>
  <si>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</si>
  <si>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</si>
  <si>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</si>
  <si>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</si>
  <si>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</si>
  <si>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</si>
  <si>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</si>
  <si>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</si>
  <si>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</si>
  <si>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</si>
  <si>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</si>
  <si>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</si>
  <si>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</si>
  <si>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</si>
  <si>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</si>
  <si>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</si>
  <si>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</si>
  <si>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</si>
  <si>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</si>
  <si>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</si>
  <si>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</si>
  <si>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</si>
  <si>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</si>
  <si>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</si>
  <si>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</si>
  <si>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</si>
  <si>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</si>
  <si>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</si>
  <si>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</si>
  <si>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</si>
  <si>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</si>
  <si>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</si>
  <si>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</si>
  <si>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</si>
  <si>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</si>
  <si>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</si>
  <si>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</si>
  <si>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</si>
  <si>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</si>
  <si>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</si>
  <si>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</si>
  <si>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</si>
  <si>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</si>
  <si>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</si>
  <si>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</si>
  <si>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</si>
  <si>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</si>
  <si>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</si>
  <si>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</si>
  <si>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</si>
  <si>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</si>
  <si>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</si>
  <si>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</si>
  <si>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</si>
  <si>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</si>
  <si>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</si>
  <si>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</si>
  <si>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</si>
  <si>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</si>
  <si>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</si>
  <si>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</si>
  <si>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</si>
  <si>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</si>
  <si>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</si>
  <si>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</si>
  <si>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</si>
  <si>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</si>
  <si>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</si>
  <si>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</si>
  <si>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</si>
  <si>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</si>
  <si>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</si>
  <si>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</si>
  <si>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</si>
  <si>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</si>
  <si>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</si>
  <si>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</si>
  <si>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</si>
  <si>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</si>
  <si>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</si>
  <si>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</si>
  <si>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</si>
  <si>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</si>
  <si>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</si>
  <si>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</si>
  <si>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</si>
  <si>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</si>
  <si>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</si>
  <si>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</si>
  <si>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</si>
  <si>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</si>
  <si>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</si>
  <si>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</si>
  <si>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</si>
  <si>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</si>
  <si>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</si>
  <si>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</si>
  <si>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</si>
  <si>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</si>
  <si>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</si>
  <si>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</si>
  <si>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</si>
  <si>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</si>
  <si>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</si>
  <si>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</si>
  <si>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</si>
  <si>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</si>
  <si>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</si>
  <si>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</si>
  <si>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</si>
  <si>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</si>
  <si>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</si>
  <si>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</si>
  <si>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</si>
  <si>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</si>
  <si>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</si>
  <si>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</si>
  <si>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</si>
  <si>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</si>
  <si>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</si>
  <si>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</si>
  <si>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</si>
  <si>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</si>
  <si>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</si>
  <si>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</si>
  <si>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</si>
  <si>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</si>
  <si>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</si>
  <si>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</si>
  <si>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</si>
  <si>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</si>
  <si>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</si>
  <si>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</si>
  <si>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</si>
  <si>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</si>
  <si>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</si>
  <si>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</si>
  <si>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</si>
  <si>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</si>
  <si>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</si>
  <si>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</si>
  <si>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</si>
  <si>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</si>
  <si>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</si>
  <si>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</si>
  <si>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</si>
  <si>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</si>
  <si>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</si>
  <si>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</si>
  <si>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</si>
  <si>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</si>
  <si>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</si>
  <si>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</si>
  <si>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</si>
  <si>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</si>
  <si>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</si>
  <si>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</si>
  <si>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</si>
  <si>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</si>
  <si>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</si>
  <si>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</si>
  <si>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</si>
  <si>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</si>
  <si>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</si>
  <si>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</si>
  <si>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</si>
  <si>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</si>
  <si>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</si>
  <si>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</si>
  <si>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</si>
  <si>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</si>
  <si>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</si>
  <si>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</si>
  <si>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</si>
  <si>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</si>
  <si>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</si>
  <si>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</si>
  <si>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</si>
  <si>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</si>
  <si>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</si>
  <si>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</si>
  <si>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</si>
  <si>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</si>
  <si>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</si>
  <si>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</si>
  <si>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</si>
  <si>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</si>
  <si>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</si>
  <si>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</si>
  <si>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</si>
  <si>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</si>
  <si>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</si>
  <si>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</si>
  <si>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</si>
  <si>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</si>
  <si>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</si>
  <si>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</si>
  <si>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</si>
  <si>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</si>
  <si>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</si>
  <si>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</si>
  <si>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</si>
  <si>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</si>
  <si>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</si>
  <si>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</si>
  <si>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</si>
  <si>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</si>
  <si>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</si>
  <si>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</si>
  <si>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</si>
  <si>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</si>
  <si>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</si>
  <si>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</si>
  <si>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</si>
  <si>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</si>
  <si>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</si>
  <si>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</si>
  <si>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</si>
  <si>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</si>
  <si>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</si>
  <si>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</si>
  <si>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</si>
  <si>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</si>
  <si>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</si>
  <si>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</si>
  <si>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</si>
  <si>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</si>
  <si>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</si>
  <si>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</si>
  <si>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</si>
  <si>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</si>
  <si>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</si>
  <si>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</si>
  <si>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</si>
  <si>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</si>
  <si>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</si>
  <si>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</si>
  <si>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</si>
  <si>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</si>
  <si>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</si>
  <si>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</si>
  <si>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</si>
  <si>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</si>
  <si>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</si>
  <si>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</si>
  <si>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</si>
  <si>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</si>
  <si>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</si>
  <si>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</si>
  <si>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</si>
  <si>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</si>
  <si>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</si>
  <si>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</si>
  <si>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</si>
  <si>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</si>
  <si>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</si>
  <si>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</si>
  <si>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</si>
  <si>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</si>
  <si>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</si>
  <si>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</si>
  <si>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</si>
  <si>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</si>
  <si>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</si>
  <si>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</si>
  <si>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</si>
  <si>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</si>
  <si>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</si>
  <si>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</si>
  <si>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</si>
  <si>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</si>
  <si>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</si>
  <si>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</si>
  <si>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</si>
  <si>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</si>
  <si>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</si>
  <si>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</si>
  <si>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</si>
  <si>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</si>
  <si>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</si>
  <si>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</si>
  <si>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</si>
  <si>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</si>
  <si>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</si>
  <si>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</si>
  <si>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</si>
  <si>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</si>
  <si>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</si>
  <si>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</si>
  <si>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</si>
  <si>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</si>
  <si>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</si>
  <si>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</si>
  <si>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</si>
  <si>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</si>
  <si>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</si>
  <si>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</si>
  <si>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</si>
  <si>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</si>
  <si>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</si>
  <si>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</si>
  <si>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</si>
  <si>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</si>
  <si>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</si>
  <si>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</si>
  <si>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</si>
  <si>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</si>
  <si>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</si>
  <si>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</si>
  <si>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</si>
  <si>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</si>
  <si>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</si>
  <si>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</si>
  <si>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</si>
  <si>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</si>
  <si>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</si>
  <si>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</si>
  <si>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</si>
  <si>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</si>
  <si>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</si>
  <si>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</si>
  <si>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</si>
  <si>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</si>
  <si>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</si>
  <si>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</si>
  <si>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</si>
  <si>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</si>
  <si>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</si>
  <si>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</si>
  <si>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</si>
  <si>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</si>
  <si>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</si>
  <si>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</si>
  <si>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</si>
  <si>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</si>
  <si>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</si>
  <si>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</si>
  <si>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</si>
  <si>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</si>
  <si>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</si>
  <si>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</si>
  <si>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</si>
  <si>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</si>
  <si>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</si>
  <si>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</si>
  <si>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</si>
  <si>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</si>
  <si>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</si>
  <si>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</si>
  <si>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</si>
  <si>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</si>
  <si>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</si>
  <si>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</si>
  <si>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</si>
  <si>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</si>
  <si>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</si>
  <si>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</si>
  <si>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</si>
  <si>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</si>
  <si>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</si>
  <si>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</si>
  <si>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</si>
  <si>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</si>
  <si>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</si>
  <si>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</si>
  <si>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</si>
  <si>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</si>
  <si>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</si>
  <si>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</si>
  <si>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</si>
  <si>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</si>
  <si>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</si>
  <si>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</si>
  <si>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</si>
  <si>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</si>
  <si>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</si>
  <si>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</si>
  <si>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</si>
  <si>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</si>
  <si>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</si>
  <si>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</si>
  <si>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</si>
  <si>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</si>
  <si>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</si>
  <si>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</si>
  <si>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</si>
  <si>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</si>
  <si>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</si>
  <si>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</si>
  <si>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</si>
  <si>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</si>
  <si>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</si>
  <si>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</si>
  <si>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</si>
  <si>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</si>
  <si>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</si>
  <si>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</si>
  <si>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</si>
  <si>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</si>
  <si>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</si>
  <si>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</si>
  <si>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</si>
  <si>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</si>
  <si>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</si>
  <si>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</si>
  <si>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</si>
  <si>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</si>
  <si>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</si>
  <si>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</si>
  <si>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</si>
  <si>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</si>
  <si>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</si>
  <si>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</si>
  <si>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</si>
  <si>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</si>
  <si>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</si>
  <si>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</si>
  <si>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</si>
  <si>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</si>
  <si>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</si>
  <si>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</si>
  <si>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</si>
  <si>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</si>
  <si>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</si>
  <si>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</si>
  <si>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</si>
  <si>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</si>
  <si>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</si>
  <si>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</si>
  <si>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</si>
  <si>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</si>
  <si>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</si>
  <si>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</si>
  <si>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</si>
  <si>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</si>
  <si>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</si>
  <si>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</si>
  <si>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</si>
  <si>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</si>
  <si>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</si>
  <si>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</si>
  <si>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</si>
  <si>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</si>
  <si>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</si>
  <si>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</si>
  <si>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</si>
  <si>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</si>
  <si>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</si>
  <si>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</si>
  <si>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</si>
  <si>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</si>
  <si>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</si>
  <si>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</si>
  <si>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</si>
  <si>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</si>
  <si>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</si>
  <si>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</si>
  <si>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</si>
  <si>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</si>
  <si>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</si>
  <si>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</si>
  <si>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</si>
  <si>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</si>
  <si>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</si>
  <si>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</si>
  <si>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</si>
  <si>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</si>
  <si>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</si>
  <si>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</si>
  <si>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</si>
  <si>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</si>
  <si>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</si>
  <si>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</si>
  <si>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</si>
  <si>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</si>
  <si>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</si>
  <si>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</si>
  <si>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</si>
  <si>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</si>
  <si>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</si>
  <si>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</si>
  <si>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</si>
  <si>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</si>
  <si>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</si>
  <si>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</si>
  <si>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</si>
  <si>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</si>
  <si>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</si>
  <si>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</si>
  <si>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</si>
  <si>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</si>
  <si>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</si>
  <si>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</si>
  <si>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</si>
  <si>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</si>
  <si>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</si>
  <si>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</si>
  <si>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</si>
  <si>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</si>
  <si>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</si>
  <si>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</si>
  <si>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</si>
  <si>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</si>
  <si>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</si>
  <si>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</si>
  <si>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</si>
  <si>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</si>
  <si>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</si>
  <si>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</si>
  <si>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</si>
  <si>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</si>
  <si>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</si>
  <si>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</si>
  <si>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</si>
  <si>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</si>
  <si>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</si>
  <si>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</si>
  <si>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</si>
  <si>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</si>
  <si>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</si>
  <si>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</si>
  <si>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</si>
  <si>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</si>
  <si>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</si>
  <si>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</si>
  <si>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</si>
  <si>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</si>
  <si>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</si>
  <si>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</si>
  <si>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</si>
  <si>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</si>
  <si>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</si>
  <si>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</si>
  <si>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</si>
  <si>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</si>
  <si>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</si>
  <si>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</si>
  <si>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</si>
  <si>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</si>
  <si>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</si>
  <si>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</si>
  <si>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</si>
  <si>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</si>
  <si>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</si>
  <si>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</si>
  <si>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</si>
  <si>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</si>
  <si>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</si>
  <si>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</si>
  <si>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</si>
  <si>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</si>
  <si>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</si>
  <si>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</si>
  <si>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</si>
  <si>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</si>
  <si>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</si>
  <si>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</si>
  <si>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</si>
  <si>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</si>
  <si>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</si>
  <si>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</si>
  <si>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</si>
  <si>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</si>
  <si>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</si>
  <si>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</si>
  <si>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</si>
  <si>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</si>
  <si>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</si>
  <si>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</si>
  <si>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</si>
  <si>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</si>
  <si>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</si>
  <si>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</si>
  <si>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</si>
  <si>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</si>
  <si>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</si>
  <si>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</si>
  <si>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</si>
  <si>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</si>
  <si>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</si>
  <si>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</si>
  <si>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</si>
  <si>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</si>
  <si>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</si>
  <si>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</si>
  <si>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</si>
  <si>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</si>
  <si>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</si>
  <si>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</si>
  <si>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</si>
  <si>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</si>
  <si>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</si>
  <si>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</si>
  <si>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</si>
  <si>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</si>
  <si>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</si>
  <si>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</si>
  <si>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</si>
  <si>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</si>
  <si>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</si>
  <si>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</si>
  <si>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</si>
  <si>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</si>
  <si>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</si>
  <si>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</si>
  <si>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</si>
  <si>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</si>
  <si>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</si>
  <si>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</si>
  <si>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</si>
  <si>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</si>
  <si>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</si>
  <si>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</si>
  <si>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</si>
  <si>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</si>
  <si>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</si>
  <si>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</si>
  <si>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</si>
  <si>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</si>
  <si>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</si>
  <si>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</si>
  <si>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</si>
  <si>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</si>
  <si>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</si>
  <si>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</si>
  <si>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</si>
  <si>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</si>
  <si>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</si>
  <si>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</si>
  <si>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</si>
  <si>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</si>
  <si>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</si>
  <si>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</si>
  <si>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</si>
  <si>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</si>
  <si>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</si>
  <si>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</si>
  <si>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</si>
  <si>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</si>
  <si>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</si>
  <si>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</si>
  <si>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</si>
  <si>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</si>
  <si>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</si>
  <si>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</si>
  <si>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</si>
  <si>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</si>
  <si>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</si>
  <si>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</si>
  <si>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</si>
  <si>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</si>
  <si>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</si>
  <si>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</si>
  <si>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</si>
  <si>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</si>
  <si>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</si>
  <si>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</si>
  <si>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</si>
  <si>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</si>
  <si>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</si>
  <si>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</si>
  <si>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</si>
  <si>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</si>
  <si>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</si>
  <si>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</si>
  <si>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</si>
  <si>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</si>
  <si>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</si>
  <si>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</si>
  <si>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</si>
  <si>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</si>
  <si>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</si>
  <si>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</si>
  <si>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</si>
  <si>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</si>
  <si>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</si>
  <si>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</si>
  <si>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</si>
  <si>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</si>
  <si>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</si>
  <si>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</si>
  <si>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</si>
  <si>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</si>
  <si>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</si>
  <si>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</si>
  <si>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</si>
  <si>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</si>
  <si>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</si>
  <si>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</si>
  <si>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</si>
  <si>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</si>
  <si>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</si>
  <si>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</si>
  <si>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</si>
  <si>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</si>
  <si>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</si>
  <si>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</si>
  <si>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</si>
  <si>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</si>
  <si>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</si>
  <si>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</si>
  <si>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</si>
  <si>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</si>
  <si>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</si>
  <si>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</si>
  <si>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</si>
  <si>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</si>
  <si>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</si>
  <si>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</si>
  <si>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</si>
  <si>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</si>
  <si>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</si>
  <si>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</si>
  <si>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</si>
  <si>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</si>
  <si>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</si>
  <si>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</si>
  <si>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</si>
  <si>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</si>
  <si>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</si>
  <si>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</si>
  <si>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</si>
  <si>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</si>
  <si>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</si>
  <si>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</si>
  <si>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</si>
  <si>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</si>
  <si>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</si>
  <si>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</si>
  <si>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</si>
  <si>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</si>
  <si>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</si>
  <si>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</si>
  <si>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</si>
  <si>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</si>
  <si>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</si>
  <si>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</si>
  <si>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</si>
  <si>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</si>
  <si>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</si>
  <si>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</si>
  <si>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</si>
  <si>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</si>
  <si>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</si>
  <si>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</si>
  <si>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</si>
  <si>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</si>
  <si>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</si>
  <si>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</si>
  <si>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</si>
  <si>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</si>
  <si>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</si>
  <si>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</si>
  <si>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</si>
  <si>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</si>
  <si>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</si>
  <si>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</si>
  <si>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</si>
  <si>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</si>
  <si>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</si>
  <si>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</si>
  <si>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</si>
  <si>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</si>
  <si>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</si>
  <si>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</si>
  <si>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</si>
  <si>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</si>
  <si>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</si>
  <si>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</si>
  <si>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</si>
  <si>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</si>
  <si>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</si>
  <si>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</si>
  <si>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</si>
  <si>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</si>
  <si>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</si>
  <si>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</si>
  <si>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</si>
  <si>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</si>
  <si>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</si>
  <si>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</si>
  <si>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</si>
  <si>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</si>
  <si>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</si>
  <si>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</si>
  <si>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</si>
  <si>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</si>
  <si>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</si>
  <si>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</si>
  <si>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</si>
  <si>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</si>
  <si>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</si>
  <si>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</si>
  <si>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</si>
  <si>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</si>
  <si>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</si>
  <si>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</si>
  <si>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</si>
  <si>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</si>
  <si>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</si>
  <si>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</si>
  <si>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</si>
  <si>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</si>
  <si>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</si>
  <si>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</si>
  <si>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</si>
  <si>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</si>
  <si>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</si>
  <si>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</si>
  <si>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</si>
  <si>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</si>
  <si>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</si>
  <si>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</si>
  <si>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</si>
  <si>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</si>
  <si>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</si>
  <si>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</si>
  <si>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</si>
  <si>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</si>
  <si>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</si>
  <si>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</si>
  <si>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</si>
  <si>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</si>
  <si>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</si>
  <si>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</si>
  <si>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</si>
  <si>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</si>
  <si>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</si>
  <si>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</si>
  <si>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</si>
  <si>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</si>
  <si>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</si>
  <si>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</si>
  <si>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</si>
  <si>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</si>
  <si>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</si>
  <si>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</si>
  <si>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</si>
  <si>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</si>
  <si>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</si>
  <si>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</si>
  <si>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</si>
  <si>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</si>
  <si>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</si>
  <si>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</si>
  <si>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</si>
  <si>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</si>
  <si>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</si>
  <si>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</si>
  <si>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</si>
  <si>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</si>
  <si>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</si>
  <si>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</si>
  <si>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</si>
  <si>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</si>
  <si>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</si>
  <si>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</si>
  <si>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</si>
  <si>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</si>
  <si>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</si>
  <si>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</si>
  <si>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</si>
  <si>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</si>
  <si>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</si>
  <si>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</si>
  <si>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</si>
  <si>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</si>
  <si>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</si>
  <si>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</si>
  <si>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</si>
  <si>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</si>
  <si>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</si>
  <si>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</si>
  <si>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</si>
  <si>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</si>
  <si>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</si>
  <si>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</si>
  <si>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</si>
  <si>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</si>
  <si>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</si>
  <si>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</si>
  <si>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</si>
  <si>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</si>
  <si>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</si>
  <si>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</si>
  <si>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</si>
  <si>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</si>
  <si>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</si>
  <si>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</si>
  <si>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</si>
  <si>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</si>
  <si>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</si>
  <si>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</si>
  <si>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</si>
  <si>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</si>
  <si>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</si>
  <si>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</si>
  <si>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</si>
  <si>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</si>
  <si>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</si>
  <si>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</si>
  <si>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</si>
  <si>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</si>
  <si>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</si>
  <si>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</si>
  <si>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</si>
  <si>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</si>
  <si>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</si>
  <si>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</si>
  <si>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</si>
  <si>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</si>
  <si>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</si>
  <si>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</si>
  <si>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</si>
  <si>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</si>
  <si>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</si>
  <si>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</si>
  <si>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</si>
  <si>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</si>
  <si>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</si>
  <si>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</si>
  <si>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</si>
  <si>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</si>
  <si>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</si>
  <si>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</si>
  <si>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</si>
  <si>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</si>
  <si>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</si>
  <si>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</si>
  <si>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</si>
  <si>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</si>
  <si>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</si>
  <si>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</si>
  <si>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</si>
  <si>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</si>
  <si>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</si>
  <si>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</si>
  <si>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</si>
  <si>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</si>
  <si>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</si>
  <si>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</si>
  <si>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</si>
  <si>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</si>
  <si>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</si>
  <si>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</si>
  <si>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</si>
  <si>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</si>
  <si>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</si>
  <si>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</si>
  <si>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</si>
  <si>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</si>
  <si>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</si>
  <si>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</si>
  <si>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</si>
  <si>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</si>
  <si>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</si>
  <si>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</si>
  <si>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</si>
  <si>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</si>
  <si>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</si>
  <si>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</si>
  <si>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</si>
  <si>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</si>
  <si>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</si>
  <si>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</si>
  <si>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</si>
  <si>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</si>
  <si>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</si>
  <si>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</si>
  <si>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</si>
  <si>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</si>
  <si>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</si>
  <si>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</si>
  <si>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</si>
  <si>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</si>
  <si>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</si>
  <si>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</si>
  <si>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</si>
  <si>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</si>
  <si>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</si>
  <si>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</si>
  <si>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</si>
  <si>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</si>
  <si>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</si>
  <si>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</si>
  <si>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</si>
  <si>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</si>
  <si>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</si>
  <si>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</si>
  <si>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</si>
  <si>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</si>
  <si>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</si>
  <si>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</si>
  <si>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</si>
  <si>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</si>
  <si>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</si>
  <si>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</si>
  <si>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</si>
  <si>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</si>
  <si>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</si>
  <si>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</si>
  <si>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</si>
  <si>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</si>
  <si>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</si>
  <si>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</si>
  <si>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</si>
  <si>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</si>
  <si>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</si>
  <si>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</si>
  <si>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</si>
  <si>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</si>
  <si>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</si>
  <si>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</si>
  <si>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</si>
  <si>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</si>
  <si>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</si>
  <si>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</si>
  <si>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</si>
  <si>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</si>
  <si>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</si>
  <si>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</si>
  <si>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</si>
  <si>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</si>
  <si>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</si>
  <si>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</si>
  <si>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</si>
  <si>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</si>
  <si>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</si>
  <si>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</si>
  <si>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</si>
  <si>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</si>
  <si>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</si>
  <si>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</si>
  <si>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</si>
  <si>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</si>
  <si>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</si>
  <si>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</si>
  <si>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</si>
  <si>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</si>
  <si>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</si>
  <si>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</si>
  <si>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</si>
  <si>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</si>
  <si>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</si>
  <si>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</si>
  <si>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</si>
  <si>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</si>
  <si>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</si>
  <si>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</si>
  <si>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</si>
  <si>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</si>
  <si>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</si>
  <si>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</si>
  <si>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</si>
  <si>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</si>
  <si>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</si>
  <si>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</si>
  <si>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</si>
  <si>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</si>
  <si>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</si>
  <si>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</si>
  <si>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</si>
  <si>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</si>
  <si>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</si>
  <si>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</si>
  <si>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</si>
  <si>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</si>
  <si>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</si>
  <si>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</si>
  <si>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</si>
  <si>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</si>
  <si>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</si>
  <si>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</si>
  <si>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</si>
  <si>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</si>
  <si>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</si>
  <si>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</si>
  <si>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</si>
  <si>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</si>
  <si>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</si>
  <si>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</si>
  <si>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</si>
  <si>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</si>
  <si>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</si>
  <si>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</si>
  <si>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</si>
  <si>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</si>
  <si>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</si>
  <si>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</si>
  <si>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</si>
  <si>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</si>
  <si>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</si>
  <si>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</si>
  <si>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</si>
  <si>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</si>
  <si>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</si>
  <si>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</si>
  <si>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</si>
  <si>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</si>
  <si>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</si>
  <si>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</si>
  <si>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</si>
  <si>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</si>
  <si>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</si>
  <si>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</si>
  <si>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</si>
  <si>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</si>
  <si>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</si>
  <si>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</si>
  <si>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</si>
  <si>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</si>
  <si>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</si>
  <si>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</si>
  <si>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</si>
  <si>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</si>
  <si>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</si>
  <si>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</si>
  <si>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</si>
  <si>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</si>
  <si>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</si>
  <si>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</si>
  <si>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</si>
  <si>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</si>
  <si>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</si>
  <si>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</si>
  <si>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</si>
  <si>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</si>
  <si>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</si>
  <si>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</si>
  <si>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</si>
  <si>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</si>
  <si>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</si>
  <si>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</si>
  <si>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</si>
  <si>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</si>
  <si>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</si>
  <si>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</si>
  <si>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</si>
  <si>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</si>
  <si>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</si>
  <si>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</si>
  <si>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</si>
  <si>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</si>
  <si>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</si>
  <si>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</si>
  <si>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</si>
  <si>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</si>
  <si>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</si>
  <si>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</si>
  <si>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</si>
  <si>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</si>
  <si>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</si>
  <si>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</si>
  <si>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</si>
  <si>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</si>
  <si>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</si>
  <si>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</si>
  <si>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</si>
  <si>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</si>
  <si>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</si>
  <si>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</si>
  <si>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</si>
  <si>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</si>
  <si>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</si>
  <si>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</si>
  <si>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</si>
  <si>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</si>
  <si>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</si>
  <si>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</si>
  <si>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</si>
  <si>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</si>
  <si>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</si>
  <si>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</si>
  <si>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</si>
  <si>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</si>
  <si>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</si>
  <si>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</si>
  <si>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</si>
  <si>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</si>
  <si>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</si>
  <si>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</si>
  <si>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</si>
  <si>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</si>
  <si>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</si>
  <si>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</si>
  <si>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</si>
  <si>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</si>
  <si>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</si>
  <si>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</si>
  <si>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</si>
  <si>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</si>
  <si>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</si>
  <si>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</si>
  <si>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</si>
  <si>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</si>
  <si>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</si>
  <si>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</si>
  <si>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</si>
  <si>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</si>
  <si>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</si>
  <si>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</si>
  <si>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</si>
  <si>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</si>
  <si>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</si>
  <si>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</si>
  <si>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</si>
  <si>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</si>
  <si>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</si>
  <si>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</si>
  <si>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</si>
  <si>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</si>
  <si>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</si>
  <si>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</si>
  <si>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</si>
  <si>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</si>
  <si>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</si>
  <si>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</si>
  <si>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</si>
  <si>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</si>
  <si>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</si>
  <si>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</si>
  <si>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</si>
  <si>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</si>
  <si>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</si>
  <si>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</si>
  <si>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</si>
  <si>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</si>
  <si>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</si>
  <si>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</si>
  <si>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</si>
  <si>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</si>
  <si>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</si>
  <si>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</si>
  <si>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</si>
  <si>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</si>
  <si>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</si>
  <si>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</si>
  <si>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</si>
  <si>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</si>
  <si>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</si>
  <si>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</si>
  <si>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</si>
  <si>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</si>
  <si>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</si>
  <si>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</si>
  <si>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</si>
  <si>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</si>
  <si>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</si>
  <si>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</si>
  <si>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</si>
  <si>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</si>
  <si>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</si>
  <si>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</si>
  <si>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</si>
  <si>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</si>
  <si>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</si>
  <si>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</si>
  <si>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</si>
  <si>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</si>
  <si>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</si>
  <si>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</si>
  <si>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</si>
  <si>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</si>
  <si>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</si>
  <si>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</si>
  <si>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</si>
  <si>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</si>
  <si>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</si>
  <si>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</si>
  <si>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</si>
  <si>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</si>
  <si>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</si>
  <si>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</si>
  <si>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</si>
  <si>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</si>
  <si>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</si>
  <si>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</si>
  <si>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</si>
  <si>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</si>
  <si>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</si>
  <si>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</si>
  <si>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</si>
  <si>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</si>
  <si>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</si>
  <si>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</si>
  <si>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</si>
  <si>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</si>
  <si>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</si>
  <si>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</si>
  <si>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</si>
  <si>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</si>
  <si>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</si>
  <si>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</si>
  <si>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</si>
  <si>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</si>
  <si>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</si>
  <si>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</si>
  <si>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</si>
  <si>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</si>
  <si>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</si>
  <si>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</si>
  <si>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</si>
  <si>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</si>
  <si>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</si>
  <si>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</si>
  <si>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</si>
  <si>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</si>
  <si>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</si>
  <si>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</si>
  <si>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</si>
  <si>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</si>
  <si>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</si>
  <si>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</si>
  <si>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</si>
  <si>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</si>
  <si>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</si>
  <si>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</si>
  <si>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</si>
  <si>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</si>
  <si>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</si>
  <si>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</si>
  <si>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</si>
  <si>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</si>
  <si>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</si>
  <si>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</si>
  <si>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</si>
  <si>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</si>
  <si>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</si>
  <si>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</si>
  <si>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</si>
  <si>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</si>
  <si>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</si>
  <si>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</si>
  <si>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</si>
  <si>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</si>
  <si>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</si>
  <si>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</si>
  <si>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</si>
  <si>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</si>
  <si>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</si>
  <si>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</si>
  <si>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</si>
  <si>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</si>
  <si>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</si>
  <si>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</si>
  <si>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</si>
  <si>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</si>
  <si>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</si>
  <si>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</si>
  <si>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</si>
  <si>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</si>
  <si>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</si>
  <si>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</si>
  <si>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</si>
  <si>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</si>
  <si>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</si>
  <si>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</si>
  <si>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</si>
  <si>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</si>
  <si>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</si>
  <si>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</si>
  <si>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</si>
  <si>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</si>
  <si>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</si>
  <si>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</si>
  <si>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</si>
  <si>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</si>
  <si>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</si>
  <si>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</si>
  <si>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</si>
  <si>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</si>
  <si>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</si>
  <si>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</si>
  <si>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</si>
  <si>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</si>
  <si>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</si>
  <si>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</si>
  <si>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</si>
  <si>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</si>
  <si>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</si>
  <si>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</si>
  <si>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</si>
  <si>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</si>
  <si>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</si>
  <si>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</si>
  <si>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</si>
  <si>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</si>
  <si>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</si>
  <si>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</si>
  <si>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</si>
  <si>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</si>
  <si>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</si>
  <si>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</si>
  <si>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</si>
  <si>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</si>
  <si>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</si>
  <si>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</si>
  <si>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</si>
  <si>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</si>
  <si>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</si>
  <si>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</si>
  <si>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</si>
  <si>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</si>
  <si>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</si>
  <si>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</si>
  <si>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</si>
  <si>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</si>
  <si>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</si>
  <si>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</si>
  <si>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</si>
  <si>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</si>
  <si>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</si>
  <si>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</si>
  <si>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</si>
  <si>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</si>
  <si>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</si>
  <si>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</si>
  <si>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</si>
  <si>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</si>
  <si>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</si>
  <si>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</si>
  <si>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</si>
  <si>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</si>
  <si>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</si>
  <si>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</si>
  <si>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</si>
  <si>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</si>
  <si>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</si>
  <si>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</si>
  <si>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</si>
  <si>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</si>
  <si>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</si>
  <si>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</si>
  <si>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</si>
  <si>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</si>
  <si>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</si>
  <si>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</si>
  <si>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</si>
  <si>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</si>
  <si>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</si>
  <si>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</si>
  <si>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</si>
  <si>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</si>
  <si>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</si>
  <si>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</si>
  <si>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</si>
  <si>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</si>
  <si>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</si>
  <si>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</si>
  <si>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</si>
  <si>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</si>
  <si>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</si>
  <si>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</si>
  <si>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</si>
  <si>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</si>
  <si>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</si>
  <si>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</si>
  <si>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</si>
  <si>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</si>
  <si>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</si>
  <si>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</si>
  <si>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</si>
  <si>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</si>
  <si>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</si>
  <si>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</si>
  <si>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</si>
  <si>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</si>
  <si>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</si>
  <si>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</si>
  <si>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</si>
  <si>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</si>
  <si>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</si>
  <si>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</si>
  <si>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</si>
  <si>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</si>
  <si>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</si>
  <si>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</si>
  <si>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</si>
  <si>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</si>
  <si>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</si>
  <si>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</si>
  <si>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</si>
  <si>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</si>
  <si>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</si>
  <si>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</si>
  <si>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</si>
  <si>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</si>
  <si>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</si>
  <si>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</si>
  <si>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</si>
  <si>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</si>
  <si>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</si>
  <si>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</si>
  <si>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</si>
  <si>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</si>
  <si>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</si>
  <si>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</si>
  <si>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</si>
  <si>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</si>
  <si>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</si>
  <si>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</si>
  <si>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</si>
  <si>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</si>
  <si>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</si>
  <si>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</si>
  <si>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</si>
  <si>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</si>
  <si>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</si>
  <si>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</si>
  <si>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</si>
  <si>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</si>
  <si>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</si>
  <si>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</si>
  <si>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</si>
  <si>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</si>
  <si>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</si>
  <si>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</si>
  <si>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</si>
  <si>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</si>
  <si>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</si>
  <si>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</si>
  <si>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</si>
  <si>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</si>
  <si>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</si>
  <si>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</si>
  <si>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</si>
  <si>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</si>
  <si>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</si>
  <si>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</si>
  <si>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</si>
  <si>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</si>
  <si>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</si>
  <si>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</si>
  <si>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</si>
  <si>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</si>
  <si>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</si>
  <si>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</si>
  <si>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</si>
  <si>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</si>
  <si>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</si>
  <si>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</si>
  <si>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</si>
  <si>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</si>
  <si>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</si>
  <si>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</si>
  <si>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</si>
  <si>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</si>
  <si>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</si>
  <si>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</si>
  <si>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</si>
  <si>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</si>
  <si>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</si>
  <si>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</si>
  <si>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</si>
  <si>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</si>
  <si>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</si>
  <si>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</si>
  <si>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</si>
  <si>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</si>
  <si>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</si>
  <si>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</si>
  <si>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</si>
  <si>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</si>
  <si>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</si>
  <si>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</si>
  <si>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</si>
  <si>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</si>
  <si>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</si>
  <si>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</si>
  <si>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</si>
  <si>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</si>
  <si>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</si>
  <si>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</si>
  <si>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</si>
  <si>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</si>
  <si>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</si>
  <si>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</si>
  <si>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</si>
  <si>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</si>
  <si>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</si>
  <si>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</si>
  <si>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</si>
  <si>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</si>
  <si>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</si>
  <si>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</si>
  <si>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</si>
  <si>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</si>
  <si>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</si>
  <si>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</si>
  <si>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</si>
  <si>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</si>
  <si>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</si>
  <si>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</si>
  <si>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</si>
  <si>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</si>
  <si>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</si>
  <si>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</si>
  <si>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</si>
  <si>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</si>
  <si>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</si>
  <si>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</si>
  <si>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</si>
  <si>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</si>
  <si>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</si>
  <si>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</si>
  <si>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</si>
  <si>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</si>
  <si>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</si>
  <si>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</si>
  <si>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</si>
  <si>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</si>
  <si>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</si>
  <si>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</si>
  <si>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</si>
  <si>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</si>
  <si>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</si>
  <si>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</si>
  <si>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</si>
  <si>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</si>
  <si>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</si>
  <si>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</si>
  <si>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</si>
  <si>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</si>
  <si>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</si>
  <si>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</si>
  <si>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</si>
  <si>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</si>
  <si>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</si>
  <si>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</si>
  <si>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</si>
  <si>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</si>
  <si>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</si>
  <si>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</si>
  <si>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</si>
  <si>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</si>
  <si>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</si>
  <si>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</si>
  <si>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</si>
  <si>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</si>
  <si>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</si>
  <si>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</si>
  <si>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</si>
  <si>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</si>
  <si>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</si>
  <si>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</si>
  <si>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</si>
  <si>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</si>
  <si>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</si>
  <si>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</si>
  <si>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</si>
  <si>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</si>
  <si>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</si>
  <si>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</si>
  <si>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</si>
  <si>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</si>
  <si>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</si>
  <si>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</si>
  <si>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</si>
  <si>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</si>
  <si>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</si>
  <si>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</si>
  <si>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</si>
  <si>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</si>
  <si>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</si>
  <si>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</si>
  <si>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</si>
  <si>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</si>
  <si>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</si>
  <si>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</si>
  <si>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</si>
  <si>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</si>
  <si>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</si>
  <si>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</si>
  <si>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</si>
  <si>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</si>
  <si>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</si>
  <si>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</si>
  <si>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</si>
  <si>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</si>
  <si>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</si>
  <si>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</si>
  <si>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</si>
  <si>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</si>
  <si>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</si>
  <si>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</si>
  <si>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</si>
  <si>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</si>
  <si>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</si>
  <si>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</si>
  <si>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</si>
  <si>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</si>
  <si>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</si>
  <si>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</si>
  <si>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</si>
  <si>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</si>
  <si>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</si>
  <si>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</si>
  <si>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</si>
  <si>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</si>
  <si>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</si>
  <si>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</si>
  <si>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</si>
  <si>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</si>
  <si>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</si>
  <si>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</si>
  <si>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</si>
  <si>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</si>
  <si>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</si>
  <si>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</si>
  <si>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</si>
  <si>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</si>
  <si>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</si>
  <si>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</si>
  <si>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</si>
  <si>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</si>
  <si>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</si>
  <si>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</si>
  <si>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</si>
  <si>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</si>
  <si>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</si>
  <si>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</si>
  <si>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</si>
  <si>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</si>
  <si>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</si>
  <si>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</si>
  <si>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</si>
  <si>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</si>
  <si>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</si>
  <si>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</si>
  <si>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</si>
  <si>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</si>
  <si>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</si>
  <si>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</si>
  <si>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</si>
  <si>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</si>
  <si>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</si>
  <si>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</si>
  <si>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</si>
  <si>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</si>
  <si>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</si>
  <si>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</si>
  <si>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</si>
  <si>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</si>
  <si>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</si>
  <si>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</si>
  <si>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</si>
  <si>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</si>
  <si>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</si>
  <si>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</si>
  <si>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</si>
  <si>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</si>
  <si>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</si>
  <si>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</si>
  <si>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</si>
  <si>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</si>
  <si>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</si>
  <si>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</si>
  <si>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</si>
  <si>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</si>
  <si>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</si>
  <si>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</si>
  <si>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</si>
  <si>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</si>
  <si>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</si>
  <si>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</si>
  <si>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</si>
  <si>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</si>
  <si>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</si>
  <si>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</si>
  <si>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</si>
  <si>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</si>
  <si>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</si>
  <si>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</si>
  <si>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</si>
  <si>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</si>
  <si>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</si>
  <si>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</si>
  <si>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</si>
  <si>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</si>
  <si>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</si>
  <si>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</si>
  <si>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</si>
  <si>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</si>
  <si>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</si>
  <si>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</si>
  <si>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</si>
  <si>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</si>
  <si>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</si>
  <si>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</si>
  <si>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</si>
  <si>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</si>
  <si>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</si>
  <si>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</si>
  <si>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</si>
  <si>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</si>
  <si>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</si>
  <si>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</si>
  <si>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</si>
  <si>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</si>
  <si>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</si>
  <si>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</si>
  <si>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</si>
  <si>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</si>
  <si>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</si>
  <si>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</si>
  <si>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</si>
  <si>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</si>
  <si>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</si>
  <si>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</si>
  <si>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</si>
  <si>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</si>
  <si>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</si>
  <si>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</si>
  <si>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</si>
  <si>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</si>
  <si>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</si>
  <si>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</si>
  <si>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</si>
  <si>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</si>
  <si>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</si>
  <si>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</si>
  <si>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</si>
  <si>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</si>
  <si>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</si>
  <si>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</si>
  <si>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</si>
  <si>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</si>
  <si>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</si>
  <si>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</si>
  <si>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</si>
  <si>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</si>
  <si>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</si>
  <si>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</si>
  <si>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</si>
  <si>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</si>
  <si>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</si>
  <si>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</si>
  <si>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</si>
  <si>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</si>
  <si>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</si>
  <si>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</si>
  <si>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</si>
  <si>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</si>
  <si>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</si>
  <si>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</si>
  <si>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</si>
  <si>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</si>
  <si>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</si>
  <si>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</si>
  <si>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</si>
  <si>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</si>
  <si>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</si>
  <si>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</si>
  <si>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</si>
  <si>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</si>
  <si>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</si>
  <si>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</si>
  <si>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</si>
  <si>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</si>
  <si>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</si>
  <si>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</si>
  <si>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</si>
  <si>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</si>
  <si>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</si>
  <si>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</si>
  <si>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</si>
  <si>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</si>
  <si>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</si>
  <si>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</si>
  <si>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</si>
  <si>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</si>
  <si>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</si>
  <si>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</si>
  <si>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</si>
  <si>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</si>
  <si>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</si>
  <si>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</si>
  <si>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</si>
  <si>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</si>
  <si>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</si>
  <si>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</si>
  <si>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</si>
  <si>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</si>
  <si>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</si>
  <si>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</si>
  <si>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</si>
  <si>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</si>
  <si>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</si>
  <si>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</si>
  <si>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</si>
  <si>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</si>
  <si>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</si>
  <si>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</si>
  <si>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</si>
  <si>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</si>
  <si>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</si>
  <si>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</si>
  <si>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</si>
  <si>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</si>
  <si>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</si>
  <si>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</si>
  <si>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</si>
  <si>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</si>
  <si>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</si>
  <si>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</si>
  <si>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</si>
  <si>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</si>
  <si>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</si>
  <si>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</si>
  <si>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</si>
  <si>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</si>
  <si>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</si>
  <si>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</si>
  <si>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</si>
  <si>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</si>
  <si>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</si>
  <si>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</si>
  <si>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</si>
  <si>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</si>
  <si>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</si>
  <si>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</si>
  <si>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</si>
  <si>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</si>
  <si>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</si>
  <si>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</si>
  <si>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</si>
  <si>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</si>
  <si>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</si>
  <si>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</si>
  <si>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</si>
  <si>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</si>
  <si>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</si>
  <si>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</si>
  <si>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</si>
  <si>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</si>
  <si>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</si>
  <si>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</si>
  <si>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</si>
  <si>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</si>
  <si>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</si>
  <si>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</si>
  <si>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</si>
  <si>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</si>
  <si>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</si>
  <si>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</si>
  <si>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</si>
  <si>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</si>
  <si>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</si>
  <si>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</si>
  <si>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</si>
  <si>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</si>
  <si>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</si>
  <si>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</si>
  <si>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</si>
  <si>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</si>
  <si>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</si>
  <si>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</si>
  <si>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</si>
  <si>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</si>
  <si>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</si>
  <si>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</si>
  <si>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</si>
  <si>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</si>
  <si>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</si>
  <si>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</si>
  <si>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</si>
  <si>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</si>
  <si>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</si>
  <si>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</si>
  <si>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</si>
  <si>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</si>
  <si>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</si>
  <si>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</si>
  <si>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</si>
  <si>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</si>
  <si>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</si>
  <si>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</si>
  <si>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</si>
  <si>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</si>
  <si>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</si>
  <si>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</si>
  <si>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</si>
  <si>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</si>
  <si>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</si>
  <si>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</si>
  <si>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</si>
  <si>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</si>
  <si>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</si>
  <si>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</si>
  <si>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</si>
  <si>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</si>
  <si>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</si>
  <si>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</si>
  <si>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</si>
  <si>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</si>
  <si>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</si>
  <si>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</si>
  <si>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</si>
  <si>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</si>
  <si>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</si>
  <si>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</si>
  <si>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</si>
  <si>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</si>
  <si>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</si>
  <si>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</si>
  <si>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</si>
  <si>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</si>
  <si>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</si>
  <si>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</si>
  <si>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</si>
  <si>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</si>
  <si>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</si>
  <si>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</si>
  <si>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</si>
  <si>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</si>
  <si>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</si>
  <si>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</si>
  <si>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</si>
  <si>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</si>
  <si>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</si>
  <si>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</si>
  <si>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</si>
  <si>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</si>
  <si>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</si>
  <si>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</si>
  <si>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</si>
  <si>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</si>
  <si>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</si>
  <si>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</si>
  <si>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</si>
  <si>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</si>
  <si>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</si>
  <si>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</si>
  <si>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</si>
  <si>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</si>
  <si>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</si>
  <si>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</si>
  <si>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</si>
  <si>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</si>
  <si>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</si>
  <si>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</si>
  <si>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</si>
  <si>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</si>
  <si>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</si>
  <si>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</si>
  <si>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</si>
  <si>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</si>
  <si>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</si>
  <si>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</si>
  <si>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</si>
  <si>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</si>
  <si>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</si>
  <si>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</si>
  <si>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</si>
  <si>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</si>
  <si>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</si>
  <si>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</si>
  <si>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</si>
  <si>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</si>
  <si>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</si>
  <si>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</si>
  <si>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</si>
  <si>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</si>
  <si>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</si>
  <si>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</si>
  <si>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</si>
  <si>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</si>
  <si>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</si>
  <si>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</si>
  <si>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</si>
  <si>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</si>
  <si>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</si>
  <si>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</si>
  <si>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</si>
  <si>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</si>
  <si>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</si>
  <si>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</si>
  <si>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</si>
  <si>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</si>
  <si>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</si>
  <si>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</si>
  <si>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</si>
  <si>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</si>
  <si>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</si>
  <si>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</si>
  <si>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</si>
  <si>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</si>
  <si>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</si>
  <si>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</si>
  <si>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</si>
  <si>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</si>
  <si>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</si>
  <si>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</si>
  <si>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</si>
  <si>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</si>
  <si>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</si>
  <si>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</si>
  <si>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</si>
  <si>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</si>
  <si>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</si>
  <si>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</si>
  <si>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</si>
  <si>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</si>
  <si>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</si>
  <si>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</si>
  <si>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</si>
  <si>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</si>
  <si>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</si>
  <si>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</si>
  <si>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</si>
  <si>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</si>
  <si>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</si>
  <si>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</si>
  <si>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</si>
  <si>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</si>
  <si>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</si>
  <si>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</si>
  <si>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</si>
  <si>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</si>
  <si>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</si>
  <si>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</si>
  <si>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</si>
  <si>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</si>
  <si>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</si>
  <si>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</si>
  <si>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</si>
  <si>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</si>
  <si>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</si>
  <si>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</si>
  <si>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</si>
  <si>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</si>
  <si>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</si>
  <si>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</si>
  <si>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</si>
  <si>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</si>
  <si>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</si>
  <si>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</si>
  <si>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</si>
  <si>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</si>
  <si>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</si>
  <si>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</si>
  <si>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</si>
  <si>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</si>
  <si>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</si>
  <si>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</si>
  <si>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</si>
  <si>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</si>
  <si>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</si>
  <si>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</si>
  <si>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</si>
  <si>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</si>
  <si>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</si>
  <si>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</si>
  <si>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</si>
  <si>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</si>
  <si>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</si>
  <si>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</si>
  <si>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</si>
  <si>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</si>
  <si>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</si>
  <si>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</si>
  <si>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</si>
  <si>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</si>
  <si>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</si>
  <si>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</si>
  <si>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</si>
  <si>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</si>
  <si>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</si>
  <si>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</si>
  <si>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</si>
  <si>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</si>
  <si>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</si>
  <si>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</si>
  <si>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</si>
  <si>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</si>
  <si>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</si>
  <si>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</si>
  <si>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</si>
  <si>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</si>
  <si>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</si>
  <si>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</si>
  <si>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</si>
  <si>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</si>
  <si>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</si>
  <si>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</si>
  <si>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</si>
  <si>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</si>
  <si>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</si>
  <si>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</si>
  <si>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</si>
  <si>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</si>
  <si>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</si>
  <si>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</si>
  <si>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</si>
  <si>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</si>
  <si>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</si>
  <si>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</si>
  <si>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</si>
  <si>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</si>
  <si>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</si>
  <si>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</si>
  <si>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</si>
  <si>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</si>
  <si>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</si>
  <si>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</si>
  <si>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</si>
  <si>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</si>
  <si>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</si>
  <si>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</si>
  <si>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</si>
  <si>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</si>
  <si>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</si>
  <si>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</si>
  <si>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</si>
  <si>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</si>
  <si>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</si>
  <si>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</si>
  <si>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</si>
  <si>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</si>
  <si>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</si>
  <si>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</si>
  <si>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</si>
  <si>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</si>
  <si>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</si>
  <si>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</si>
  <si>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</si>
  <si>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</si>
  <si>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</si>
  <si>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</si>
  <si>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</si>
  <si>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</si>
  <si>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</si>
  <si>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</si>
  <si>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</si>
  <si>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</si>
  <si>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</si>
  <si>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</si>
  <si>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</si>
  <si>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</si>
  <si>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</si>
  <si>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</si>
  <si>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</si>
  <si>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</si>
  <si>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</si>
  <si>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</si>
  <si>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</si>
  <si>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</si>
  <si>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</si>
  <si>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</si>
  <si>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</si>
  <si>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</si>
  <si>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</si>
  <si>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</si>
  <si>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</si>
  <si>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</si>
  <si>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</si>
  <si>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</si>
  <si>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</si>
  <si>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</si>
  <si>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</si>
  <si>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</si>
  <si>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</si>
  <si>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</si>
  <si>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</si>
  <si>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</si>
  <si>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</si>
  <si>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</si>
  <si>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</si>
  <si>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</si>
  <si>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</si>
  <si>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</si>
  <si>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</si>
  <si>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</si>
  <si>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</si>
  <si>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</si>
  <si>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</si>
  <si>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</si>
  <si>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</si>
  <si>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</si>
  <si>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</si>
  <si>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</si>
  <si>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</si>
  <si>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</si>
  <si>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</si>
  <si>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</si>
  <si>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</si>
  <si>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</si>
  <si>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</si>
  <si>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</si>
  <si>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</si>
  <si>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</si>
  <si>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</si>
  <si>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</si>
  <si>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</si>
  <si>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</si>
  <si>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</si>
  <si>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</si>
  <si>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</si>
  <si>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</si>
  <si>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</si>
  <si>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</si>
  <si>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</si>
  <si>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</si>
  <si>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</si>
  <si>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</si>
  <si>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</si>
  <si>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</si>
  <si>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</si>
  <si>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</si>
  <si>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</si>
  <si>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</si>
  <si>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</si>
  <si>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</si>
  <si>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</si>
  <si>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</si>
  <si>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</si>
  <si>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</si>
  <si>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</si>
  <si>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</si>
  <si>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</si>
  <si>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</si>
  <si>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</si>
  <si>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</si>
  <si>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</si>
  <si>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</si>
  <si>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</si>
  <si>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</si>
  <si>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</si>
  <si>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</si>
  <si>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</si>
  <si>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</si>
  <si>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</si>
  <si>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</si>
  <si>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</si>
  <si>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</si>
  <si>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</si>
  <si>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</si>
  <si>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</si>
  <si>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</si>
  <si>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</si>
  <si>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</si>
  <si>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</si>
  <si>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</si>
  <si>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</si>
  <si>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</si>
  <si>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</si>
  <si>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</si>
  <si>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</si>
  <si>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</si>
  <si>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</si>
  <si>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</si>
  <si>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</si>
  <si>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</si>
  <si>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</si>
  <si>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</si>
  <si>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</si>
  <si>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</si>
  <si>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</si>
  <si>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</si>
  <si>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</si>
  <si>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</si>
  <si>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</si>
  <si>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</si>
  <si>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</si>
  <si>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</si>
  <si>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</si>
  <si>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</si>
  <si>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</si>
  <si>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</si>
  <si>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</si>
  <si>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</si>
  <si>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</si>
  <si>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</si>
  <si>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</si>
  <si>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</si>
  <si>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</si>
  <si>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</si>
  <si>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</si>
  <si>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</si>
  <si>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</si>
  <si>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</si>
  <si>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</si>
  <si>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</si>
  <si>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</si>
  <si>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</si>
  <si>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</si>
  <si>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</si>
  <si>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</si>
  <si>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</si>
  <si>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</si>
  <si>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</si>
  <si>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</si>
  <si>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</si>
  <si>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</si>
  <si>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</si>
  <si>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</si>
  <si>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</si>
  <si>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</si>
  <si>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</si>
  <si>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</si>
  <si>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</si>
  <si>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</si>
  <si>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</si>
  <si>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</si>
  <si>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</si>
  <si>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</si>
  <si>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</si>
  <si>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</si>
  <si>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</si>
  <si>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</si>
  <si>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</si>
  <si>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</si>
  <si>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</si>
  <si>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</si>
  <si>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</si>
  <si>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</si>
  <si>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</si>
  <si>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</si>
  <si>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</si>
  <si>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</si>
  <si>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</si>
  <si>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</si>
  <si>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</si>
  <si>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</si>
  <si>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</si>
  <si>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</si>
  <si>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</si>
  <si>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</si>
  <si>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</si>
  <si>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</si>
  <si>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</si>
  <si>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</si>
  <si>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</si>
  <si>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</si>
  <si>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</si>
  <si>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</si>
  <si>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</si>
  <si>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</si>
  <si>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</si>
  <si>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</si>
  <si>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</si>
  <si>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</si>
  <si>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</si>
  <si>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</si>
  <si>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</si>
  <si>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</si>
  <si>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</si>
  <si>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</si>
  <si>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</si>
  <si>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</si>
  <si>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</si>
  <si>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</si>
  <si>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</si>
  <si>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</si>
  <si>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</si>
  <si>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</si>
  <si>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</si>
  <si>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</si>
  <si>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</si>
  <si>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</si>
  <si>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</si>
  <si>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</si>
  <si>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</si>
  <si>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</si>
  <si>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</si>
  <si>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</si>
  <si>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</si>
  <si>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</si>
  <si>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</si>
  <si>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</si>
  <si>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</si>
  <si>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</si>
  <si>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</si>
  <si>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</si>
  <si>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</si>
  <si>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</si>
  <si>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</si>
  <si>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</si>
  <si>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</si>
  <si>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</si>
  <si>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</si>
  <si>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</si>
  <si>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</si>
  <si>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</si>
  <si>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</si>
  <si>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</si>
  <si>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</si>
  <si>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</si>
  <si>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</si>
  <si>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</si>
  <si>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</si>
  <si>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</si>
  <si>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</si>
  <si>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</si>
  <si>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</si>
  <si>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</si>
  <si>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</si>
  <si>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</si>
  <si>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</si>
  <si>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</si>
  <si>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</si>
  <si>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</si>
  <si>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</si>
  <si>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</si>
  <si>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</si>
  <si>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</si>
  <si>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</si>
  <si>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</si>
  <si>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</si>
  <si>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</si>
  <si>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</si>
  <si>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</si>
  <si>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</si>
  <si>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</si>
  <si>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</si>
  <si>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</si>
  <si>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</si>
  <si>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</si>
  <si>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</si>
  <si>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</si>
  <si>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</si>
  <si>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</si>
  <si>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</si>
  <si>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</si>
  <si>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</si>
  <si>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</si>
  <si>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</si>
  <si>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</si>
  <si>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</si>
  <si>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</si>
  <si>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</si>
  <si>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</si>
  <si>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</si>
  <si>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</si>
  <si>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</si>
  <si>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</si>
  <si>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</si>
  <si>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</si>
  <si>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</si>
  <si>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</si>
  <si>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</si>
  <si>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</si>
  <si>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</si>
  <si>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</si>
  <si>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</si>
  <si>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</si>
  <si>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</si>
  <si>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</si>
  <si>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</si>
  <si>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</si>
  <si>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</si>
  <si>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</si>
  <si>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</si>
  <si>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</si>
  <si>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</si>
  <si>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</si>
  <si>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</si>
  <si>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</si>
  <si>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</si>
  <si>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</si>
  <si>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</si>
  <si>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</si>
  <si>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</si>
  <si>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</si>
  <si>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</si>
  <si>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</si>
  <si>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</si>
  <si>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</si>
  <si>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</si>
  <si>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</si>
  <si>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</si>
  <si>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</si>
  <si>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</si>
  <si>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</si>
  <si>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</si>
  <si>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</si>
  <si>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</si>
  <si>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</si>
  <si>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</si>
  <si>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</si>
  <si>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</si>
  <si>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</si>
  <si>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</si>
  <si>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</si>
  <si>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</si>
  <si>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</si>
  <si>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</si>
  <si>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</si>
  <si>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</si>
  <si>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</si>
  <si>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</si>
  <si>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</si>
  <si>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</si>
  <si>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</si>
  <si>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</si>
  <si>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</si>
  <si>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</si>
  <si>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</si>
  <si>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</si>
  <si>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</si>
  <si>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</si>
  <si>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</si>
  <si>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</si>
  <si>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</si>
  <si>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</si>
  <si>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</si>
  <si>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</si>
  <si>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</si>
  <si>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</si>
  <si>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</si>
  <si>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</si>
  <si>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</si>
  <si>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</si>
  <si>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</si>
  <si>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</si>
  <si>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</si>
  <si>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</si>
  <si>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</si>
  <si>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</si>
  <si>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</si>
  <si>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</si>
  <si>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</si>
  <si>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</si>
  <si>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</si>
  <si>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</si>
  <si>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</si>
  <si>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</si>
  <si>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</si>
  <si>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</si>
  <si>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</si>
  <si>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</si>
  <si>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</si>
  <si>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</si>
  <si>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</si>
  <si>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</si>
  <si>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</si>
  <si>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</si>
  <si>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</si>
  <si>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</si>
  <si>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</si>
  <si>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</si>
  <si>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</si>
  <si>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</si>
  <si>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</si>
  <si>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</si>
  <si>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</si>
  <si>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</si>
  <si>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</si>
  <si>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</si>
  <si>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</si>
  <si>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</si>
  <si>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</si>
  <si>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</si>
  <si>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</si>
  <si>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</si>
  <si>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</si>
  <si>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</si>
  <si>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</si>
  <si>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</si>
  <si>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</si>
  <si>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</si>
  <si>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</si>
  <si>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</si>
  <si>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</si>
  <si>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</si>
  <si>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</si>
  <si>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</si>
  <si>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</si>
  <si>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</si>
  <si>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</si>
  <si>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</si>
  <si>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</si>
  <si>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</si>
  <si>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</si>
  <si>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</si>
  <si>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</si>
  <si>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</si>
  <si>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</si>
  <si>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</si>
  <si>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</si>
  <si>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</si>
  <si>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</si>
  <si>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</si>
  <si>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</si>
  <si>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</si>
  <si>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</si>
  <si>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</si>
  <si>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</si>
  <si>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</si>
  <si>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</si>
  <si>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</si>
  <si>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</si>
  <si>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</si>
  <si>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</si>
  <si>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</si>
  <si>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</si>
  <si>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</si>
  <si>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</si>
  <si>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</si>
  <si>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</si>
  <si>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</si>
  <si>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</si>
  <si>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</si>
  <si>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</si>
  <si>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</si>
  <si>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</si>
  <si>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</si>
  <si>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</si>
  <si>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</si>
  <si>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</si>
  <si>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</si>
  <si>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</si>
  <si>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</si>
  <si>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</si>
  <si>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</si>
  <si>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</si>
  <si>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</si>
  <si>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</si>
  <si>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</si>
  <si>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</si>
  <si>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</si>
  <si>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</si>
  <si>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</si>
  <si>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</si>
  <si>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</si>
  <si>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</si>
  <si>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</si>
  <si>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</si>
  <si>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</si>
  <si>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</si>
  <si>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</si>
  <si>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</si>
  <si>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</si>
  <si>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</si>
  <si>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</si>
  <si>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</si>
  <si>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</si>
  <si>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</si>
  <si>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</si>
  <si>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</si>
  <si>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</si>
  <si>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</si>
  <si>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</si>
  <si>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</si>
  <si>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</si>
  <si>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</si>
  <si>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</si>
  <si>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</si>
  <si>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</si>
  <si>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</si>
  <si>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</si>
  <si>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</si>
  <si>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</si>
  <si>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</si>
  <si>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</si>
  <si>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</si>
  <si>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</si>
  <si>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</si>
  <si>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</si>
  <si>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</si>
  <si>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</si>
  <si>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</si>
  <si>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</si>
  <si>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</si>
  <si>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</si>
  <si>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</si>
  <si>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</si>
  <si>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</si>
  <si>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</si>
  <si>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</si>
  <si>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</si>
  <si>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</si>
  <si>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</si>
  <si>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</si>
  <si>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</si>
  <si>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</si>
  <si>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</si>
  <si>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</si>
  <si>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</si>
  <si>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</si>
  <si>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</si>
  <si>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</si>
  <si>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</si>
  <si>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</si>
  <si>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</si>
  <si>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</si>
  <si>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</si>
  <si>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</si>
  <si>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</si>
  <si>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</si>
  <si>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</si>
  <si>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</si>
  <si>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</si>
  <si>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</si>
  <si>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</si>
  <si>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</si>
  <si>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</si>
  <si>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</si>
  <si>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</si>
  <si>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</si>
  <si>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</si>
  <si>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</si>
  <si>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</si>
  <si>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</si>
  <si>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</si>
  <si>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</si>
  <si>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</si>
  <si>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</si>
  <si>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</si>
  <si>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</si>
  <si>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</si>
  <si>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</si>
  <si>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</si>
  <si>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</si>
  <si>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</si>
  <si>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</si>
  <si>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</si>
  <si>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</si>
  <si>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</si>
  <si>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</si>
  <si>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</si>
  <si>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</si>
  <si>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</si>
  <si>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</si>
  <si>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</si>
  <si>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</si>
  <si>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</si>
  <si>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</si>
  <si>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</si>
  <si>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</si>
  <si>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</si>
  <si>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</si>
  <si>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</si>
  <si>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</si>
  <si>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</si>
  <si>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</si>
  <si>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</si>
  <si>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</si>
  <si>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</si>
  <si>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</si>
  <si>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</si>
  <si>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</si>
  <si>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</si>
  <si>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</si>
  <si>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</si>
  <si>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</si>
  <si>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</si>
  <si>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</si>
  <si>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</si>
  <si>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</si>
  <si>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</si>
  <si>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</si>
  <si>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</si>
  <si>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</si>
  <si>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</si>
  <si>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</si>
  <si>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</si>
  <si>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</si>
  <si>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</si>
  <si>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</si>
  <si>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</si>
  <si>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</si>
  <si>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</si>
  <si>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</si>
  <si>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</si>
  <si>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</si>
  <si>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</si>
  <si>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</si>
  <si>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</si>
  <si>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</si>
  <si>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</si>
  <si>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</si>
  <si>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</si>
  <si>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</si>
  <si>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</si>
  <si>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</si>
  <si>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</si>
  <si>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</si>
  <si>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</si>
  <si>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</si>
  <si>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</si>
  <si>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</si>
  <si>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</si>
  <si>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</si>
  <si>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</si>
  <si>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</si>
  <si>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</si>
  <si>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</si>
  <si>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</si>
  <si>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</si>
  <si>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</si>
  <si>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</si>
  <si>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</si>
  <si>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</si>
  <si>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</si>
  <si>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</si>
  <si>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</si>
  <si>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</si>
  <si>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</si>
  <si>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</si>
  <si>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</si>
  <si>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</si>
  <si>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</si>
  <si>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</si>
  <si>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</si>
  <si>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</si>
  <si>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</si>
  <si>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</si>
  <si>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</si>
  <si>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</si>
  <si>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</si>
  <si>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</si>
  <si>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</si>
  <si>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</si>
  <si>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</si>
  <si>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</si>
  <si>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</si>
  <si>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</si>
  <si>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</si>
  <si>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</si>
  <si>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</si>
  <si>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</si>
  <si>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</si>
  <si>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</si>
  <si>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</si>
  <si>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</si>
  <si>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</si>
  <si>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</si>
  <si>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</si>
  <si>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</si>
  <si>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</si>
  <si>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</si>
  <si>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</si>
  <si>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</si>
  <si>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</si>
  <si>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</si>
  <si>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</si>
  <si>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</si>
  <si>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</si>
  <si>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</si>
  <si>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</si>
  <si>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</si>
  <si>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</si>
  <si>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</si>
  <si>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</si>
  <si>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</si>
  <si>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</si>
  <si>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</si>
  <si>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</si>
  <si>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</si>
  <si>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</si>
  <si>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</si>
  <si>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</si>
  <si>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</si>
  <si>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</si>
  <si>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</si>
  <si>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</si>
  <si>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</si>
  <si>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</si>
  <si>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</si>
  <si>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</si>
  <si>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</si>
  <si>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</si>
  <si>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</si>
  <si>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</si>
  <si>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</si>
  <si>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</si>
  <si>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</si>
  <si>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</si>
  <si>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</si>
  <si>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</si>
  <si>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</si>
  <si>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</si>
  <si>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</si>
  <si>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</si>
  <si>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</si>
  <si>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</si>
  <si>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</si>
  <si>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</si>
  <si>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</si>
  <si>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</si>
  <si>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</si>
  <si>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</si>
  <si>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</si>
  <si>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</si>
  <si>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</si>
  <si>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</si>
  <si>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</si>
  <si>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</si>
  <si>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</si>
  <si>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</si>
  <si>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</si>
  <si>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</si>
  <si>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</si>
  <si>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</si>
  <si>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</si>
  <si>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</si>
  <si>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</si>
  <si>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</si>
  <si>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</si>
  <si>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</si>
  <si>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</si>
  <si>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</si>
  <si>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</si>
  <si>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</si>
  <si>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</si>
  <si>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</si>
  <si>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</si>
  <si>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</si>
  <si>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</si>
  <si>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</si>
  <si>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</si>
  <si>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</si>
  <si>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</si>
  <si>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</si>
  <si>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</si>
  <si>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</si>
  <si>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</si>
  <si>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</si>
  <si>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</si>
  <si>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</si>
  <si>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</si>
  <si>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</si>
  <si>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</si>
  <si>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</si>
  <si>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</si>
  <si>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</si>
  <si>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</si>
  <si>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</si>
  <si>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</si>
  <si>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</si>
  <si>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</si>
  <si>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</si>
  <si>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</si>
  <si>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</si>
  <si>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</si>
  <si>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</si>
  <si>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</si>
  <si>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</si>
  <si>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</si>
  <si>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</si>
  <si>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</si>
  <si>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</si>
  <si>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</si>
  <si>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</si>
  <si>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</si>
  <si>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</si>
  <si>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</si>
  <si>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</si>
  <si>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</si>
  <si>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</si>
  <si>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</si>
  <si>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</si>
  <si>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</si>
  <si>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</si>
  <si>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</si>
  <si>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</si>
  <si>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</si>
  <si>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</si>
  <si>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</si>
  <si>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</si>
  <si>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</si>
  <si>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</si>
  <si>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</si>
  <si>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</si>
  <si>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</si>
  <si>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</si>
  <si>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</si>
  <si>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</si>
  <si>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</si>
  <si>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</si>
  <si>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</si>
  <si>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</si>
  <si>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</si>
  <si>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</si>
  <si>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</si>
  <si>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</si>
  <si>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</si>
  <si>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</si>
  <si>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</si>
  <si>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</si>
  <si>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</si>
  <si>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</si>
  <si>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</si>
  <si>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</si>
  <si>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</si>
  <si>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</si>
  <si>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</si>
  <si>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</si>
  <si>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</si>
  <si>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</si>
  <si>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</si>
  <si>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</si>
  <si>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</si>
  <si>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</si>
  <si>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</si>
  <si>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</si>
  <si>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</si>
  <si>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</si>
  <si>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</si>
  <si>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</si>
  <si>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</si>
  <si>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</si>
  <si>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</si>
  <si>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</si>
  <si>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</si>
  <si>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</si>
  <si>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</si>
  <si>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</si>
  <si>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</si>
  <si>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</si>
  <si>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</si>
  <si>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</si>
  <si>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</si>
  <si>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</si>
  <si>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</si>
  <si>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</si>
  <si>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</si>
  <si>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</si>
  <si>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</si>
  <si>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</si>
  <si>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</si>
  <si>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</si>
  <si>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</si>
  <si>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</si>
  <si>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</si>
  <si>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</si>
  <si>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</si>
  <si>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</si>
  <si>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</si>
  <si>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</si>
  <si>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</si>
  <si>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</si>
  <si>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</si>
  <si>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</si>
  <si>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</si>
  <si>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</si>
  <si>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</si>
  <si>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</si>
  <si>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</si>
  <si>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</si>
  <si>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</si>
  <si>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</si>
  <si>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</si>
  <si>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</si>
  <si>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</si>
  <si>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</si>
  <si>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</si>
  <si>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</si>
  <si>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</si>
  <si>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</si>
  <si>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</si>
  <si>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</si>
  <si>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</si>
  <si>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</si>
  <si>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</si>
  <si>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</si>
  <si>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</si>
  <si>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</si>
  <si>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</si>
  <si>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</si>
  <si>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</si>
  <si>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</si>
  <si>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</si>
  <si>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</si>
  <si>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</si>
  <si>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</si>
  <si>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</si>
  <si>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</si>
  <si>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</si>
  <si>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</si>
  <si>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</si>
  <si>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</si>
  <si>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</si>
  <si>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</si>
  <si>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</si>
  <si>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</si>
  <si>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</si>
  <si>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</si>
  <si>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</si>
  <si>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</si>
  <si>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</si>
  <si>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</si>
  <si>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</si>
  <si>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</si>
  <si>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</si>
  <si>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</si>
  <si>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</si>
  <si>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</si>
  <si>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</si>
  <si>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</si>
  <si>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</si>
  <si>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</si>
  <si>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</si>
  <si>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</si>
  <si>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</si>
  <si>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</si>
  <si>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</si>
  <si>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</si>
  <si>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</si>
  <si>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</si>
  <si>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</si>
  <si>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</si>
  <si>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</si>
  <si>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</si>
  <si>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</si>
  <si>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</si>
  <si>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</si>
  <si>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</si>
  <si>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</si>
  <si>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</si>
  <si>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</si>
  <si>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</si>
  <si>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</si>
  <si>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</si>
  <si>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</si>
  <si>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</si>
  <si>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</si>
  <si>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</si>
  <si>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</si>
  <si>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</si>
  <si>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</si>
  <si>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</si>
  <si>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</si>
  <si>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</si>
  <si>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</si>
  <si>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</si>
  <si>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</si>
  <si>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</si>
  <si>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</si>
  <si>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</si>
  <si>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</si>
  <si>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</si>
  <si>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</si>
  <si>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</si>
  <si>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</si>
  <si>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</si>
  <si>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</si>
  <si>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</si>
  <si>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</si>
  <si>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</si>
  <si>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</si>
  <si>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</si>
  <si>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</si>
  <si>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</si>
  <si>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</si>
  <si>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</si>
  <si>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</si>
  <si>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</si>
  <si>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</si>
  <si>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</si>
  <si>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</si>
  <si>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</si>
  <si>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</si>
  <si>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</si>
  <si>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</si>
  <si>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</si>
  <si>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</si>
  <si>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</si>
  <si>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</si>
  <si>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</si>
  <si>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</si>
  <si>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</si>
  <si>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</si>
  <si>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</si>
  <si>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</si>
  <si>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</si>
  <si>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</si>
  <si>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</si>
  <si>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</si>
  <si>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</si>
  <si>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</si>
  <si>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</si>
  <si>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</si>
  <si>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</si>
  <si>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</si>
  <si>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</si>
  <si>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</si>
  <si>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</si>
  <si>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</si>
  <si>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</si>
  <si>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</si>
  <si>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</si>
  <si>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</si>
  <si>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</si>
  <si>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</si>
  <si>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</si>
  <si>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</si>
  <si>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</si>
  <si>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</si>
  <si>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</si>
  <si>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</si>
  <si>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</si>
  <si>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</si>
  <si>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</si>
  <si>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</si>
  <si>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</si>
  <si>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</si>
  <si>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</si>
  <si>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</si>
  <si>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</si>
  <si>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</si>
  <si>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</si>
  <si>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</si>
  <si>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</si>
  <si>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</si>
  <si>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</si>
  <si>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</si>
  <si>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</si>
  <si>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</si>
  <si>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</si>
  <si>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</si>
  <si>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</si>
  <si>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</si>
  <si>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</si>
  <si>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</si>
  <si>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</si>
  <si>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</si>
  <si>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</si>
  <si>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</si>
  <si>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</si>
  <si>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</si>
  <si>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</si>
  <si>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</si>
  <si>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</si>
  <si>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</si>
  <si>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</si>
  <si>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</si>
  <si>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</si>
  <si>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</si>
  <si>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</si>
  <si>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</si>
  <si>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</si>
  <si>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</si>
  <si>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</si>
  <si>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</si>
  <si>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</si>
  <si>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</si>
  <si>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</si>
  <si>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</si>
  <si>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</si>
  <si>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</si>
  <si>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</si>
  <si>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</si>
  <si>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</si>
  <si>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</si>
  <si>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</si>
  <si>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</si>
  <si>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</si>
  <si>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</si>
  <si>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</si>
  <si>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</si>
  <si>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</si>
  <si>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</si>
  <si>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</si>
  <si>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</si>
  <si>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</si>
  <si>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</si>
  <si>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</si>
  <si>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</si>
  <si>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</si>
  <si>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</si>
  <si>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</si>
  <si>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</si>
  <si>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</si>
  <si>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</si>
  <si>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</si>
  <si>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</si>
  <si>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</si>
  <si>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</si>
  <si>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</si>
  <si>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</si>
  <si>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</si>
  <si>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</si>
  <si>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</si>
  <si>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</si>
  <si>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</si>
  <si>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</si>
  <si>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</si>
  <si>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</si>
  <si>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</si>
  <si>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</si>
  <si>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</si>
  <si>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</si>
  <si>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</si>
  <si>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</si>
  <si>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</si>
  <si>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</si>
  <si>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</si>
  <si>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</si>
  <si>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</si>
  <si>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</si>
  <si>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</si>
  <si>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</si>
  <si>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</si>
  <si>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</si>
  <si>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</si>
  <si>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</si>
  <si>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</si>
  <si>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</si>
  <si>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</si>
  <si>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</si>
  <si>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</si>
  <si>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</si>
  <si>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</si>
  <si>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</si>
  <si>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</si>
  <si>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</si>
  <si>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</si>
  <si>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</si>
  <si>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</si>
  <si>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</si>
  <si>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</si>
  <si>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</si>
  <si>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</si>
  <si>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</si>
  <si>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</si>
  <si>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</si>
  <si>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</si>
  <si>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</si>
  <si>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</si>
  <si>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</si>
  <si>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</si>
  <si>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</si>
  <si>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</si>
  <si>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</si>
  <si>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</si>
  <si>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</si>
  <si>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</si>
  <si>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</si>
  <si>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</si>
  <si>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</si>
  <si>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</si>
  <si>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</si>
  <si>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</si>
  <si>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</si>
  <si>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</si>
  <si>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</si>
  <si>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</si>
  <si>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</si>
  <si>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</si>
  <si>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</si>
  <si>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</si>
  <si>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</si>
  <si>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</si>
  <si>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</si>
  <si>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</si>
  <si>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</si>
  <si>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</si>
  <si>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</si>
  <si>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</si>
  <si>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</si>
  <si>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</si>
  <si>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</si>
  <si>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</si>
  <si>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</si>
  <si>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</si>
  <si>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</si>
  <si>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</si>
  <si>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</si>
  <si>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</si>
  <si>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</si>
  <si>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</si>
  <si>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</si>
  <si>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</si>
  <si>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</si>
  <si>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</si>
  <si>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</si>
  <si>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</si>
  <si>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</si>
  <si>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</si>
  <si>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</si>
  <si>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</si>
  <si>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</si>
  <si>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</si>
  <si>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</si>
  <si>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</si>
  <si>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</si>
  <si>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</si>
  <si>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</si>
  <si>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</si>
  <si>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</si>
  <si>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</si>
  <si>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</si>
  <si>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</si>
  <si>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</si>
  <si>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</si>
  <si>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</si>
  <si>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</si>
  <si>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</si>
  <si>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</si>
  <si>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</si>
  <si>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</si>
  <si>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</si>
  <si>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</si>
  <si>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</si>
  <si>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</si>
  <si>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</si>
  <si>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</si>
  <si>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</si>
  <si>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</si>
  <si>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</si>
  <si>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</si>
  <si>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</si>
  <si>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</si>
  <si>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</si>
  <si>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</si>
  <si>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</si>
  <si>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</si>
  <si>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</si>
  <si>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</si>
  <si>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</si>
  <si>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</si>
  <si>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</si>
  <si>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</si>
  <si>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</si>
  <si>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</si>
  <si>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</si>
  <si>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</si>
  <si>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</si>
  <si>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</si>
  <si>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</si>
  <si>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</si>
  <si>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</si>
  <si>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</si>
  <si>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</si>
  <si>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</si>
  <si>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</si>
  <si>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</si>
  <si>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</si>
  <si>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</si>
  <si>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</si>
  <si>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</si>
  <si>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</si>
  <si>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</si>
  <si>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</si>
  <si>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</si>
  <si>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</si>
  <si>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</si>
  <si>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</si>
  <si>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</si>
  <si>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</si>
  <si>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</si>
  <si>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</si>
  <si>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</si>
  <si>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</si>
  <si>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</si>
  <si>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</si>
  <si>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</si>
  <si>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</si>
  <si>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</si>
  <si>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</si>
  <si>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</si>
  <si>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</si>
  <si>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</si>
  <si>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</si>
  <si>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</si>
  <si>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</si>
  <si>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</si>
  <si>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</si>
  <si>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</si>
  <si>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</si>
  <si>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</si>
  <si>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</si>
  <si>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</si>
  <si>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</si>
  <si>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</si>
  <si>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</si>
  <si>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</si>
  <si>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</si>
  <si>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</si>
  <si>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</si>
  <si>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</si>
  <si>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</si>
  <si>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</si>
  <si>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</si>
  <si>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</si>
  <si>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</si>
  <si>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</si>
  <si>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</si>
  <si>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</si>
  <si>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</si>
  <si>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</si>
  <si>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</si>
  <si>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</si>
  <si>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</si>
  <si>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</si>
  <si>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</si>
  <si>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</si>
  <si>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</si>
  <si>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</si>
  <si>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</si>
  <si>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</si>
  <si>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</si>
  <si>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</si>
  <si>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</si>
  <si>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</si>
  <si>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</si>
  <si>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</si>
  <si>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</si>
  <si>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</si>
  <si>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</si>
  <si>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</si>
  <si>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</si>
  <si>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</si>
  <si>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</si>
  <si>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</si>
  <si>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</si>
  <si>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</si>
  <si>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</si>
  <si>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</si>
  <si>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</si>
  <si>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</si>
  <si>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</si>
  <si>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</si>
  <si>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</si>
  <si>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</si>
  <si>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</si>
  <si>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</si>
  <si>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</si>
  <si>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</si>
  <si>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</si>
  <si>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</si>
  <si>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</si>
  <si>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</si>
  <si>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</si>
  <si>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</si>
  <si>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</si>
  <si>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</si>
  <si>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</si>
  <si>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</si>
  <si>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</si>
  <si>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</si>
  <si>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</si>
  <si>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</si>
  <si>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</si>
  <si>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</si>
  <si>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</si>
  <si>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</si>
  <si>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</si>
  <si>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</si>
  <si>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</si>
  <si>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</si>
  <si>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</si>
  <si>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</si>
  <si>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</si>
  <si>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</si>
  <si>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</si>
  <si>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</si>
  <si>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</si>
  <si>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</si>
  <si>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</si>
  <si>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</si>
  <si>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</si>
  <si>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</si>
  <si>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</si>
  <si>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</si>
  <si>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</si>
  <si>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</si>
  <si>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</si>
  <si>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</si>
  <si>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</si>
  <si>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</si>
  <si>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</si>
  <si>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</si>
  <si>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</si>
  <si>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</si>
  <si>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</si>
  <si>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</si>
  <si>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</si>
  <si>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</si>
  <si>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</si>
  <si>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</si>
  <si>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</si>
  <si>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</si>
  <si>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</si>
  <si>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</si>
  <si>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</si>
  <si>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</si>
  <si>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</si>
  <si>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</si>
  <si>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</si>
  <si>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</si>
  <si>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</si>
  <si>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</si>
  <si>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</si>
  <si>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</si>
  <si>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</si>
  <si>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</si>
  <si>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</si>
  <si>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</si>
  <si>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</si>
  <si>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</si>
  <si>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</si>
  <si>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</si>
  <si>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</si>
  <si>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</si>
  <si>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</si>
  <si>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</si>
  <si>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</si>
  <si>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</si>
  <si>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</si>
  <si>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</si>
  <si>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</si>
  <si>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</si>
  <si>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</si>
  <si>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</si>
  <si>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</si>
  <si>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</si>
  <si>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</si>
  <si>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</si>
  <si>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</si>
  <si>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</si>
  <si>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</si>
  <si>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</si>
  <si>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</si>
  <si>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</si>
  <si>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</si>
  <si>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</si>
  <si>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</si>
  <si>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</si>
  <si>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</si>
  <si>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</si>
  <si>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</si>
  <si>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</si>
  <si>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</si>
  <si>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</si>
  <si>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</si>
  <si>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</si>
  <si>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</si>
  <si>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</si>
  <si>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</si>
  <si>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</si>
  <si>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</si>
  <si>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</si>
  <si>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</si>
  <si>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</si>
  <si>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</si>
  <si>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</si>
  <si>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</si>
  <si>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</si>
  <si>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</si>
  <si>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</si>
  <si>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</si>
  <si>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</si>
  <si>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</si>
  <si>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</si>
  <si>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</si>
  <si>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</si>
  <si>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</si>
  <si>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</si>
  <si>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</si>
  <si>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</si>
  <si>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</si>
  <si>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</si>
  <si>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</si>
  <si>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</si>
  <si>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</si>
  <si>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</si>
  <si>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</si>
  <si>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</si>
  <si>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</si>
  <si>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</si>
  <si>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</si>
  <si>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</si>
  <si>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</si>
  <si>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</si>
  <si>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</si>
  <si>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</si>
  <si>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</si>
  <si>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</si>
  <si>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</si>
  <si>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</si>
  <si>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</si>
  <si>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</si>
  <si>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</si>
  <si>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</si>
  <si>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</si>
  <si>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</si>
  <si>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</si>
  <si>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</si>
  <si>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</si>
  <si>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</si>
  <si>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</si>
  <si>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</si>
  <si>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</si>
  <si>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</si>
  <si>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</si>
  <si>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</si>
  <si>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</si>
  <si>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</si>
  <si>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</si>
  <si>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</si>
  <si>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</si>
  <si>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</si>
  <si>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</si>
  <si>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</si>
  <si>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</si>
  <si>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</si>
  <si>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</si>
  <si>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</si>
  <si>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</si>
  <si>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</si>
  <si>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</si>
  <si>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</si>
  <si>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</si>
  <si>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</si>
  <si>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</si>
  <si>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</si>
  <si>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</si>
  <si>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</si>
  <si>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</si>
  <si>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</si>
  <si>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</si>
  <si>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</si>
  <si>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</si>
  <si>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</si>
  <si>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</si>
  <si>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</si>
  <si>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</si>
  <si>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</si>
  <si>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</si>
  <si>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</si>
  <si>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</si>
  <si>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</si>
  <si>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</si>
  <si>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</si>
  <si>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</si>
  <si>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</si>
  <si>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</si>
  <si>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</si>
  <si>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</si>
  <si>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</si>
  <si>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</si>
  <si>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</si>
  <si>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</si>
  <si>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</si>
  <si>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</si>
  <si>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</si>
  <si>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</si>
  <si>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</si>
  <si>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</si>
  <si>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</si>
  <si>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</si>
  <si>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</si>
  <si>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</si>
  <si>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</si>
  <si>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</si>
  <si>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</si>
  <si>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</si>
  <si>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</si>
  <si>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</si>
  <si>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</si>
  <si>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</si>
  <si>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</si>
  <si>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</si>
  <si>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</si>
  <si>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</si>
  <si>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</si>
  <si>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</si>
  <si>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</si>
  <si>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</si>
  <si>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</si>
  <si>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</si>
  <si>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</si>
  <si>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</si>
  <si>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</si>
  <si>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</si>
  <si>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</si>
  <si>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</si>
  <si>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</si>
  <si>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</si>
  <si>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</si>
  <si>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</si>
  <si>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</si>
  <si>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</si>
  <si>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</si>
  <si>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</si>
  <si>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</si>
  <si>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</si>
  <si>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</si>
  <si>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</si>
  <si>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</si>
  <si>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</si>
  <si>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</si>
  <si>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</si>
  <si>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</si>
  <si>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</si>
  <si>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</si>
  <si>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</si>
  <si>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</si>
  <si>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</si>
  <si>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</si>
  <si>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</si>
  <si>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</si>
  <si>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</si>
  <si>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</si>
  <si>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</si>
  <si>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</si>
  <si>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</si>
  <si>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</si>
  <si>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</si>
  <si>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</si>
  <si>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</si>
  <si>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</si>
  <si>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</si>
  <si>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</si>
  <si>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</si>
  <si>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</si>
  <si>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</si>
  <si>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</si>
  <si>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</si>
  <si>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</si>
  <si>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</si>
  <si>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</si>
  <si>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</si>
  <si>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</si>
  <si>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</si>
  <si>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</si>
  <si>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</si>
  <si>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</si>
  <si>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</si>
  <si>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</si>
  <si>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</si>
  <si>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</si>
  <si>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</si>
  <si>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</si>
  <si>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</si>
  <si>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</si>
  <si>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</si>
  <si>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</si>
  <si>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</si>
  <si>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</si>
  <si>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</si>
  <si>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</si>
  <si>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</si>
  <si>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</si>
  <si>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</si>
  <si>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</si>
  <si>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</si>
  <si>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</si>
  <si>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</si>
  <si>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</si>
  <si>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</si>
  <si>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</si>
  <si>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</si>
  <si>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</si>
  <si>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</si>
  <si>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</si>
  <si>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</si>
  <si>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</si>
  <si>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</si>
  <si>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</si>
  <si>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</si>
  <si>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</si>
  <si>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</si>
  <si>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</si>
  <si>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</si>
  <si>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</si>
  <si>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</si>
  <si>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</si>
  <si>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</si>
  <si>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</si>
  <si>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</si>
  <si>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</si>
  <si>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</si>
  <si>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</si>
  <si>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</si>
  <si>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</si>
  <si>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</si>
  <si>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</si>
  <si>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</si>
  <si>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</si>
  <si>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</si>
  <si>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</si>
  <si>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</si>
  <si>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</si>
  <si>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</si>
  <si>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</si>
  <si>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</si>
  <si>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</si>
  <si>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</si>
  <si>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</si>
  <si>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</si>
  <si>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</si>
  <si>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</si>
  <si>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</si>
  <si>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</si>
  <si>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</si>
  <si>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</si>
  <si>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</si>
  <si>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</si>
  <si>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</si>
  <si>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</si>
  <si>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</si>
  <si>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</si>
  <si>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</si>
  <si>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</si>
  <si>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</si>
  <si>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</si>
  <si>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</si>
  <si>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</si>
  <si>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</si>
  <si>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</si>
  <si>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</si>
  <si>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</si>
  <si>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</si>
  <si>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</si>
  <si>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</si>
  <si>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</si>
  <si>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</si>
  <si>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</si>
  <si>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</si>
  <si>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</si>
  <si>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</si>
  <si>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</si>
  <si>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</si>
  <si>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</si>
  <si>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</si>
  <si>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</si>
  <si>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</si>
  <si>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</si>
  <si>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</si>
  <si>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</si>
  <si>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</si>
  <si>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</si>
  <si>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</si>
  <si>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</si>
  <si>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</si>
  <si>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</si>
  <si>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</si>
  <si>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</si>
  <si>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</si>
  <si>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</si>
  <si>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</si>
  <si>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</si>
  <si>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</si>
  <si>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</si>
  <si>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</si>
  <si>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</si>
  <si>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</si>
  <si>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</si>
  <si>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</si>
  <si>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</si>
  <si>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</si>
  <si>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</si>
  <si>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</si>
  <si>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</si>
  <si>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</si>
  <si>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</si>
  <si>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</si>
  <si>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</si>
  <si>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</si>
  <si>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</si>
  <si>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</si>
  <si>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</si>
  <si>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</si>
  <si>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</si>
  <si>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</si>
  <si>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</si>
  <si>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</si>
  <si>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</si>
  <si>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</si>
  <si>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</si>
  <si>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</si>
  <si>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</si>
  <si>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</si>
  <si>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</si>
  <si>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</si>
  <si>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</si>
  <si>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</si>
  <si>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</si>
  <si>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</si>
  <si>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</si>
  <si>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</si>
  <si>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</si>
  <si>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</si>
  <si>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</si>
  <si>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</si>
  <si>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</si>
  <si>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</si>
  <si>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</si>
  <si>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</si>
  <si>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</si>
  <si>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</si>
  <si>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</si>
  <si>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</si>
  <si>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</si>
  <si>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</si>
  <si>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</si>
  <si>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</si>
  <si>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</si>
  <si>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</si>
  <si>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</si>
  <si>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</si>
  <si>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</si>
  <si>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</si>
  <si>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</si>
  <si>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</si>
  <si>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</si>
  <si>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</si>
  <si>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</si>
  <si>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</si>
  <si>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</si>
  <si>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</si>
  <si>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</si>
  <si>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</si>
  <si>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</si>
  <si>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</si>
  <si>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</si>
  <si>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</si>
  <si>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</si>
  <si>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</si>
  <si>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</si>
  <si>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</si>
  <si>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</si>
  <si>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</si>
  <si>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</si>
  <si>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</si>
  <si>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</si>
  <si>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</si>
  <si>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</si>
  <si>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</si>
  <si>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</si>
  <si>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</si>
  <si>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</si>
  <si>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</si>
  <si>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</si>
  <si>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</si>
  <si>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</si>
  <si>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</si>
  <si>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</si>
  <si>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</si>
  <si>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</si>
  <si>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</si>
  <si>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</si>
  <si>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</si>
  <si>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</si>
  <si>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</si>
  <si>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</si>
  <si>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</si>
  <si>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</si>
  <si>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</si>
  <si>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</si>
  <si>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</si>
  <si>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</si>
  <si>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</si>
  <si>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</si>
  <si>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</si>
  <si>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</si>
  <si>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</si>
  <si>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</si>
  <si>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</si>
  <si>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</si>
  <si>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</si>
  <si>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</si>
  <si>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</si>
  <si>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</si>
  <si>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</si>
  <si>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</si>
  <si>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</si>
  <si>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</si>
  <si>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</si>
  <si>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</si>
  <si>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</si>
  <si>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</si>
  <si>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</si>
  <si>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</si>
  <si>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</si>
  <si>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</si>
  <si>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</si>
  <si>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</si>
  <si>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</si>
  <si>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</si>
  <si>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</si>
  <si>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</si>
  <si>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</si>
  <si>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</si>
  <si>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</si>
  <si>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</si>
  <si>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</si>
  <si>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</si>
  <si>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</si>
  <si>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</si>
  <si>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</si>
  <si>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</si>
  <si>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</si>
  <si>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</si>
  <si>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</si>
  <si>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</si>
  <si>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</si>
  <si>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</si>
  <si>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</si>
  <si>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</si>
  <si>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</si>
  <si>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</si>
  <si>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</si>
  <si>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</si>
  <si>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</si>
  <si>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</si>
  <si>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</si>
  <si>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</si>
  <si>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</si>
  <si>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</si>
  <si>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</si>
  <si>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</si>
  <si>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</si>
  <si>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</si>
  <si>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</si>
  <si>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</si>
  <si>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</si>
  <si>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</si>
  <si>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</si>
  <si>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</si>
  <si>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</si>
  <si>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</si>
  <si>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</si>
  <si>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</si>
  <si>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</si>
  <si>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</si>
  <si>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</si>
  <si>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</si>
  <si>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</si>
  <si>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</si>
  <si>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</si>
  <si>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</si>
  <si>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</si>
  <si>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</si>
  <si>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</si>
  <si>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</si>
  <si>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</si>
  <si>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</si>
  <si>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</si>
  <si>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</si>
  <si>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</si>
  <si>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</si>
  <si>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</si>
  <si>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</si>
  <si>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</si>
  <si>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</si>
  <si>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</si>
  <si>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</si>
  <si>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</si>
  <si>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</si>
  <si>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</si>
  <si>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</si>
  <si>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</si>
  <si>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</si>
  <si>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</si>
  <si>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</si>
  <si>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</si>
  <si>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</si>
  <si>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</si>
  <si>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</si>
  <si>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</si>
  <si>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</si>
  <si>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</si>
  <si>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</si>
  <si>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</si>
  <si>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</si>
  <si>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</si>
  <si>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</si>
  <si>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</si>
  <si>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</si>
  <si>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</si>
  <si>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</si>
  <si>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</si>
  <si>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</si>
  <si>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</si>
  <si>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</si>
  <si>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</si>
  <si>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</si>
  <si>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</si>
  <si>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</si>
  <si>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</si>
  <si>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</si>
  <si>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</si>
  <si>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</si>
  <si>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</si>
  <si>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</si>
  <si>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</si>
  <si>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</si>
  <si>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</si>
  <si>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</si>
  <si>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</si>
  <si>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</si>
  <si>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</si>
  <si>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</si>
  <si>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</si>
  <si>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</si>
  <si>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</si>
  <si>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</si>
  <si>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</si>
  <si>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</si>
  <si>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</si>
  <si>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</si>
  <si>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</si>
  <si>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</si>
  <si>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</si>
  <si>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</si>
  <si>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</si>
  <si>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</si>
  <si>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</si>
  <si>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</si>
  <si>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</si>
  <si>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</si>
  <si>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</si>
  <si>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</si>
  <si>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</si>
  <si>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</si>
  <si>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</si>
  <si>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</si>
  <si>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</si>
  <si>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</si>
  <si>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</si>
  <si>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</si>
  <si>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</si>
  <si>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</si>
  <si>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</si>
  <si>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</si>
  <si>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</si>
  <si>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</si>
  <si>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</si>
  <si>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</si>
  <si>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</si>
  <si>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</si>
  <si>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</si>
  <si>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</si>
  <si>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</si>
  <si>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</si>
  <si>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</si>
  <si>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</si>
  <si>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</si>
  <si>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</si>
  <si>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</si>
  <si>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</si>
  <si>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</si>
  <si>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</si>
  <si>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</si>
  <si>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</si>
  <si>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</si>
  <si>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</si>
  <si>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</si>
  <si>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</si>
  <si>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</si>
  <si>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</si>
  <si>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</si>
  <si>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</si>
  <si>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</si>
  <si>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</si>
  <si>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</si>
  <si>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</si>
  <si>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</si>
  <si>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</si>
  <si>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</si>
  <si>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</si>
  <si>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</si>
  <si>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</si>
  <si>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</si>
  <si>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</si>
  <si>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</si>
  <si>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</si>
  <si>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</si>
  <si>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</si>
  <si>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</si>
  <si>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</si>
  <si>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</si>
  <si>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</si>
  <si>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</si>
  <si>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</si>
  <si>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</si>
  <si>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</si>
  <si>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</si>
  <si>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</si>
  <si>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</si>
  <si>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</si>
  <si>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</si>
  <si>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</si>
  <si>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</si>
  <si>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</si>
  <si>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</si>
  <si>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</si>
  <si>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</si>
  <si>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</si>
  <si>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</si>
  <si>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</si>
  <si>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</si>
  <si>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</si>
  <si>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</si>
  <si>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</si>
  <si>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</si>
  <si>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</si>
  <si>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</si>
  <si>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</si>
  <si>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</si>
  <si>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</si>
  <si>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</si>
  <si>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</si>
  <si>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</si>
  <si>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</si>
  <si>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</si>
  <si>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</si>
  <si>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</si>
  <si>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</si>
  <si>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</si>
  <si>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</si>
  <si>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</si>
  <si>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</si>
  <si>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</si>
  <si>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</si>
  <si>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</si>
  <si>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</si>
  <si>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</si>
  <si>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</si>
  <si>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</si>
  <si>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</si>
  <si>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</si>
  <si>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</si>
  <si>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</si>
  <si>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</si>
  <si>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</si>
  <si>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</si>
  <si>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</si>
  <si>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</si>
  <si>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</si>
  <si>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</si>
  <si>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</si>
  <si>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</si>
  <si>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</si>
  <si>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</si>
  <si>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</si>
  <si>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</si>
  <si>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</si>
  <si>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</si>
  <si>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</si>
  <si>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</si>
  <si>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</si>
  <si>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</si>
  <si>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</si>
  <si>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</si>
  <si>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</si>
  <si>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</si>
  <si>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</si>
  <si>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</si>
  <si>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</si>
  <si>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</si>
  <si>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</si>
  <si>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</si>
  <si>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</si>
  <si>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</si>
  <si>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</si>
  <si>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</si>
  <si>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</si>
  <si>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</si>
  <si>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</si>
  <si>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</si>
  <si>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</si>
  <si>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</si>
  <si>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</si>
  <si>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</si>
  <si>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</si>
  <si>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</si>
  <si>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</si>
  <si>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</si>
  <si>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</si>
  <si>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</si>
  <si>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</si>
  <si>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</si>
  <si>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</si>
  <si>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</si>
  <si>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</si>
  <si>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</si>
  <si>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</si>
  <si>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</si>
  <si>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</si>
  <si>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</si>
  <si>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</si>
  <si>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</si>
  <si>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</si>
  <si>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</si>
  <si>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</si>
  <si>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</si>
  <si>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</si>
  <si>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</si>
  <si>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</si>
  <si>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</si>
  <si>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</si>
  <si>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</si>
  <si>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</si>
  <si>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</si>
  <si>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</si>
  <si>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</si>
  <si>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</si>
  <si>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</si>
  <si>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</si>
  <si>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</si>
  <si>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</si>
  <si>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</si>
  <si>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</si>
  <si>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</si>
  <si>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</si>
  <si>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</si>
  <si>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</si>
  <si>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</si>
  <si>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</si>
  <si>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</si>
  <si>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</si>
  <si>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</si>
  <si>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</si>
  <si>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</si>
  <si>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</si>
  <si>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</si>
  <si>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</si>
  <si>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</si>
  <si>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</si>
  <si>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</si>
  <si>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</si>
  <si>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</si>
  <si>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</si>
  <si>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</si>
  <si>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</si>
  <si>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</si>
  <si>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</si>
  <si>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</si>
  <si>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</si>
  <si>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</si>
  <si>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</si>
  <si>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</si>
  <si>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</si>
  <si>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</si>
  <si>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</si>
  <si>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</si>
  <si>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</si>
  <si>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</si>
  <si>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</si>
  <si>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</si>
  <si>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</si>
  <si>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</si>
  <si>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</si>
  <si>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</si>
  <si>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</si>
  <si>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</si>
  <si>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</si>
  <si>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</si>
  <si>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</si>
  <si>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</si>
  <si>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</si>
  <si>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</si>
  <si>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</si>
  <si>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</si>
  <si>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</si>
  <si>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</si>
  <si>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</si>
  <si>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</si>
  <si>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</si>
  <si>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</si>
  <si>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</si>
  <si>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</si>
  <si>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</si>
  <si>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</si>
  <si>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</si>
  <si>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</si>
  <si>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</si>
  <si>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</si>
  <si>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</si>
  <si>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</si>
  <si>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</si>
  <si>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</si>
  <si>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</si>
  <si>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</si>
  <si>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</si>
  <si>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</si>
  <si>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</si>
  <si>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</si>
  <si>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</si>
  <si>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</si>
  <si>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</si>
  <si>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</si>
  <si>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</si>
  <si>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</si>
  <si>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</si>
  <si>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</si>
  <si>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</si>
  <si>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</si>
  <si>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</si>
  <si>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</si>
  <si>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</si>
  <si>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</si>
  <si>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</si>
  <si>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</si>
  <si>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</si>
  <si>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</si>
  <si>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</si>
  <si>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</si>
  <si>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</si>
  <si>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</si>
  <si>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</si>
  <si>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</si>
  <si>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</si>
  <si>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</si>
  <si>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</si>
  <si>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</si>
  <si>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</si>
  <si>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</si>
  <si>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</si>
  <si>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</si>
  <si>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</si>
  <si>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</si>
  <si>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</si>
  <si>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</si>
  <si>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</si>
  <si>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</si>
  <si>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</si>
  <si>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</si>
  <si>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</si>
  <si>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</si>
  <si>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</si>
  <si>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</si>
  <si>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</si>
  <si>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</si>
  <si>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</si>
  <si>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</si>
  <si>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</si>
  <si>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</si>
  <si>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</si>
  <si>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</si>
  <si>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</si>
  <si>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</si>
  <si>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</si>
  <si>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</si>
  <si>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</si>
  <si>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</si>
  <si>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</si>
  <si>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</si>
  <si>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</si>
  <si>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</si>
  <si>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</si>
  <si>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</si>
  <si>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</si>
  <si>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</si>
  <si>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</si>
  <si>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</si>
  <si>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</si>
  <si>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</si>
  <si>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</si>
  <si>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</si>
  <si>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</si>
  <si>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</si>
  <si>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</si>
  <si>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</si>
  <si>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</si>
  <si>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</si>
  <si>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</si>
  <si>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</si>
  <si>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</si>
  <si>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</si>
  <si>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</si>
  <si>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</si>
  <si>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</si>
  <si>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</si>
  <si>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</si>
  <si>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</si>
  <si>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</si>
  <si>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</si>
  <si>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</si>
  <si>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</si>
  <si>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</si>
  <si>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</si>
  <si>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</si>
  <si>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</si>
  <si>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</si>
  <si>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</si>
  <si>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</si>
  <si>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</si>
  <si>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</si>
  <si>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</si>
  <si>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</si>
  <si>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</si>
  <si>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</si>
  <si>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</si>
  <si>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</si>
  <si>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</si>
  <si>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</si>
  <si>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</si>
  <si>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</si>
  <si>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</si>
  <si>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</si>
  <si>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</si>
  <si>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</si>
  <si>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</si>
  <si>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</si>
  <si>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</si>
  <si>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</si>
  <si>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</si>
  <si>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</si>
  <si>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</si>
  <si>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</si>
  <si>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</si>
  <si>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</si>
  <si>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</si>
  <si>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</si>
  <si>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</si>
  <si>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</si>
  <si>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</si>
  <si>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</si>
  <si>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</si>
  <si>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</si>
  <si>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</si>
  <si>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</si>
  <si>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</si>
  <si>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</si>
  <si>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</si>
  <si>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</si>
  <si>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</si>
  <si>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</si>
  <si>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</si>
  <si>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</si>
  <si>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</si>
  <si>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</si>
  <si>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</si>
  <si>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</si>
  <si>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</si>
  <si>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</si>
  <si>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</si>
  <si>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</si>
  <si>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</si>
  <si>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</si>
  <si>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</si>
  <si>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</si>
  <si>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</si>
  <si>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</si>
  <si>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</si>
  <si>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</si>
  <si>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</si>
  <si>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</si>
  <si>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</si>
  <si>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</si>
  <si>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</si>
  <si>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</si>
  <si>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</si>
  <si>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</si>
  <si>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</si>
  <si>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</si>
  <si>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</si>
  <si>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</si>
  <si>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</si>
  <si>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</si>
  <si>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</si>
  <si>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</si>
  <si>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</si>
  <si>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</si>
  <si>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</si>
  <si>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</si>
  <si>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</si>
  <si>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</si>
  <si>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</si>
  <si>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</si>
  <si>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</si>
  <si>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</si>
  <si>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</si>
  <si>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</si>
  <si>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</si>
  <si>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</si>
  <si>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</si>
  <si>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</si>
  <si>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</si>
  <si>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</si>
  <si>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</si>
  <si>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</si>
  <si>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</si>
  <si>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</si>
  <si>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</si>
  <si>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</si>
  <si>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</si>
  <si>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</si>
  <si>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</si>
  <si>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</si>
  <si>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</si>
  <si>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</si>
  <si>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</si>
  <si>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</si>
  <si>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</si>
  <si>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</si>
  <si>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</si>
  <si>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</si>
  <si>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</si>
  <si>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</si>
  <si>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</si>
  <si>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</si>
  <si>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</si>
  <si>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</si>
  <si>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</si>
  <si>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</si>
  <si>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</si>
  <si>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</si>
  <si>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</si>
  <si>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</si>
  <si>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</si>
  <si>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</si>
  <si>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</si>
  <si>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</si>
  <si>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</si>
  <si>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</si>
  <si>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</si>
  <si>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</si>
  <si>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</si>
  <si>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</si>
  <si>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</si>
  <si>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</si>
  <si>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</si>
  <si>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</si>
  <si>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</si>
  <si>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</si>
  <si>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</si>
  <si>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</si>
  <si>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</si>
  <si>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</si>
  <si>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</si>
  <si>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</si>
  <si>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</si>
  <si>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</si>
  <si>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</si>
  <si>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</si>
  <si>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</si>
  <si>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</si>
  <si>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</si>
  <si>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</si>
  <si>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</si>
  <si>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</si>
  <si>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</si>
  <si>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</si>
  <si>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</si>
  <si>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</si>
  <si>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</si>
  <si>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</si>
  <si>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</si>
  <si>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</si>
  <si>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</si>
  <si>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</si>
  <si>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</si>
  <si>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</si>
  <si>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</si>
  <si>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</si>
  <si>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</si>
  <si>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</si>
  <si>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</si>
  <si>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</si>
  <si>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</si>
  <si>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</si>
  <si>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</si>
  <si>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</si>
  <si>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</si>
  <si>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</si>
  <si>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</si>
  <si>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</si>
  <si>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</si>
  <si>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</si>
  <si>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</si>
  <si>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</si>
  <si>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</si>
  <si>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</si>
  <si>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</si>
  <si>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</si>
  <si>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</si>
  <si>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</si>
  <si>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</si>
  <si>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</si>
  <si>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</si>
  <si>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</si>
  <si>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</si>
  <si>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</si>
  <si>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</si>
  <si>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</si>
  <si>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</si>
  <si>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</si>
  <si>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</si>
  <si>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</si>
  <si>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</si>
  <si>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</si>
  <si>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</si>
  <si>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</si>
  <si>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</si>
  <si>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</si>
  <si>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</si>
  <si>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</si>
  <si>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</si>
  <si>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</si>
  <si>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</si>
  <si>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</si>
  <si>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</si>
  <si>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</si>
  <si>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</si>
  <si>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</si>
  <si>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</si>
  <si>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</si>
  <si>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</si>
  <si>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</si>
  <si>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</si>
  <si>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</si>
  <si>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</si>
  <si>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</si>
  <si>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</si>
  <si>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</si>
  <si>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</si>
  <si>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</si>
  <si>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</si>
  <si>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</si>
  <si>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</si>
  <si>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</si>
  <si>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</si>
  <si>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</si>
  <si>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</si>
  <si>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</si>
  <si>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</si>
  <si>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</si>
  <si>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</si>
  <si>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</si>
  <si>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</si>
  <si>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</si>
  <si>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</si>
  <si>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</si>
  <si>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</si>
  <si>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</si>
  <si>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</si>
  <si>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</si>
  <si>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</si>
  <si>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</si>
  <si>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</si>
  <si>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</si>
  <si>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</si>
  <si>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</si>
  <si>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</si>
  <si>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</si>
  <si>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</si>
  <si>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</si>
  <si>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</si>
  <si>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</si>
  <si>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</si>
  <si>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</si>
  <si>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</si>
  <si>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</si>
  <si>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</si>
  <si>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</si>
  <si>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</si>
  <si>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</si>
  <si>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</si>
  <si>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</si>
  <si>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</si>
  <si>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</si>
  <si>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</si>
  <si>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</si>
  <si>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</si>
  <si>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</si>
  <si>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</si>
  <si>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</si>
  <si>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</si>
  <si>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</si>
  <si>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</si>
  <si>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</si>
  <si>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</si>
  <si>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</si>
  <si>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</si>
  <si>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</si>
  <si>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</si>
  <si>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</si>
  <si>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</si>
  <si>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</si>
  <si>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</si>
  <si>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</si>
  <si>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</si>
  <si>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</si>
  <si>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</si>
  <si>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</si>
  <si>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</si>
  <si>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</si>
  <si>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</si>
  <si>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</si>
  <si>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</si>
  <si>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</si>
  <si>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</si>
  <si>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</si>
  <si>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</si>
  <si>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</si>
  <si>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</si>
  <si>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</si>
  <si>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</si>
  <si>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</si>
  <si>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</si>
  <si>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</si>
  <si>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</si>
  <si>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</si>
  <si>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</si>
  <si>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</si>
  <si>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</si>
  <si>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</si>
  <si>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</si>
  <si>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</si>
  <si>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</si>
  <si>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</si>
  <si>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</si>
  <si>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</si>
  <si>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</si>
  <si>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</si>
  <si>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</si>
  <si>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</si>
  <si>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</si>
  <si>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</si>
  <si>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</si>
  <si>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</si>
  <si>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</si>
  <si>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</si>
  <si>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</si>
  <si>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</si>
  <si>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</si>
  <si>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</si>
  <si>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</si>
  <si>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</si>
  <si>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</si>
  <si>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</si>
  <si>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</si>
  <si>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</si>
  <si>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</si>
  <si>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</si>
  <si>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</si>
  <si>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</si>
  <si>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</si>
  <si>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</si>
  <si>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</si>
  <si>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</si>
  <si>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</si>
  <si>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</si>
  <si>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</si>
  <si>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</si>
  <si>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</si>
  <si>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</si>
  <si>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</si>
  <si>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</si>
  <si>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</si>
  <si>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</si>
  <si>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</si>
  <si>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</si>
  <si>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</si>
  <si>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</si>
  <si>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</si>
  <si>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</si>
  <si>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</si>
  <si>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</si>
  <si>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</si>
  <si>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</si>
  <si>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</si>
  <si>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</si>
  <si>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</si>
  <si>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</si>
  <si>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</si>
  <si>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</si>
  <si>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</si>
  <si>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</si>
  <si>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</si>
  <si>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</si>
  <si>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</si>
  <si>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</si>
  <si>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</si>
  <si>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</si>
  <si>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</si>
  <si>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</si>
  <si>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</si>
  <si>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</si>
  <si>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</si>
  <si>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</si>
  <si>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</si>
  <si>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</si>
  <si>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</si>
  <si>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</si>
  <si>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</si>
  <si>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</si>
  <si>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</si>
  <si>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</si>
  <si>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</si>
  <si>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</si>
  <si>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</si>
  <si>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</si>
  <si>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</si>
  <si>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</si>
  <si>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</si>
  <si>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</si>
  <si>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</si>
  <si>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</si>
  <si>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</si>
  <si>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</si>
  <si>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</si>
  <si>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</si>
  <si>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</si>
  <si>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</si>
  <si>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</si>
  <si>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</si>
  <si>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</si>
  <si>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</si>
  <si>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</si>
  <si>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</si>
  <si>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</si>
  <si>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</si>
  <si>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</si>
  <si>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</si>
  <si>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</si>
  <si>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</si>
  <si>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</si>
  <si>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</si>
  <si>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</si>
  <si>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</si>
  <si>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</si>
  <si>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</si>
  <si>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</si>
  <si>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</si>
  <si>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</si>
  <si>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</si>
  <si>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</si>
  <si>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</si>
  <si>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</si>
  <si>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</si>
  <si>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</si>
  <si>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</si>
  <si>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</si>
  <si>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</si>
  <si>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</si>
  <si>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</si>
  <si>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</si>
  <si>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</si>
  <si>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</si>
  <si>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</si>
  <si>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</si>
  <si>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</si>
  <si>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</si>
  <si>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</si>
  <si>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</si>
  <si>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</si>
  <si>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</si>
  <si>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</si>
  <si>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</si>
  <si>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</si>
  <si>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</si>
  <si>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</si>
  <si>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</si>
  <si>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</si>
  <si>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</si>
  <si>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</si>
  <si>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</si>
  <si>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</si>
  <si>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</si>
  <si>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</si>
  <si>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</si>
  <si>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</si>
  <si>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</si>
  <si>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</si>
  <si>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</si>
  <si>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</si>
  <si>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</si>
  <si>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</si>
  <si>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</si>
  <si>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</si>
  <si>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</si>
  <si>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</si>
  <si>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</si>
  <si>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</si>
  <si>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</si>
  <si>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</si>
  <si>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</si>
  <si>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</si>
  <si>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</si>
  <si>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</si>
  <si>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</si>
  <si>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</si>
  <si>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</si>
  <si>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</si>
  <si>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</si>
  <si>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</si>
  <si>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</si>
  <si>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</si>
  <si>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</si>
  <si>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</si>
  <si>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</si>
  <si>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</si>
  <si>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</si>
  <si>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</si>
  <si>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</si>
  <si>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</si>
  <si>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</si>
  <si>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</si>
  <si>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</si>
  <si>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</si>
  <si>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</si>
  <si>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</si>
  <si>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</si>
  <si>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</si>
  <si>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</si>
  <si>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</si>
  <si>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</si>
  <si>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</si>
  <si>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</si>
  <si>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</si>
  <si>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</si>
  <si>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</si>
  <si>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</si>
  <si>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</si>
  <si>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</si>
  <si>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</si>
  <si>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</si>
  <si>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</si>
  <si>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</si>
  <si>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</si>
  <si>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</si>
  <si>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</si>
  <si>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</si>
  <si>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</si>
  <si>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</si>
  <si>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</si>
  <si>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</si>
  <si>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</si>
  <si>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</si>
  <si>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</si>
  <si>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</si>
  <si>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</si>
  <si>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</si>
  <si>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</si>
  <si>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</si>
  <si>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</si>
  <si>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</si>
  <si>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</si>
  <si>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</si>
  <si>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</si>
  <si>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</si>
  <si>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</si>
  <si>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</si>
  <si>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</si>
  <si>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</si>
  <si>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</si>
  <si>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</si>
  <si>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</si>
  <si>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</si>
  <si>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</si>
  <si>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</si>
  <si>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</si>
  <si>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</si>
  <si>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</si>
  <si>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</si>
  <si>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</si>
  <si>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</si>
  <si>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</si>
  <si>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</si>
  <si>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</si>
  <si>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</si>
  <si>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</si>
  <si>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</si>
  <si>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</si>
  <si>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</si>
  <si>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</si>
  <si>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</si>
  <si>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</si>
  <si>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</si>
  <si>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</si>
  <si>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</si>
  <si>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</si>
  <si>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</si>
  <si>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</si>
  <si>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</si>
  <si>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</si>
  <si>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</si>
  <si>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</si>
  <si>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</si>
  <si>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</si>
  <si>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</si>
  <si>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</si>
  <si>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</si>
  <si>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</si>
  <si>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</si>
  <si>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</si>
  <si>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</si>
  <si>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</si>
  <si>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</si>
  <si>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</si>
  <si>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</si>
  <si>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</si>
  <si>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</si>
  <si>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</si>
  <si>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</si>
  <si>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</si>
  <si>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</si>
  <si>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</si>
  <si>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</si>
  <si>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</si>
  <si>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</si>
  <si>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</si>
  <si>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</si>
  <si>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</si>
  <si>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</si>
  <si>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</si>
  <si>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</si>
  <si>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</si>
  <si>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</si>
  <si>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</si>
  <si>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</si>
  <si>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</si>
  <si>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</si>
  <si>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</si>
  <si>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</si>
  <si>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</si>
  <si>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</si>
  <si>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</si>
  <si>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</si>
  <si>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</si>
  <si>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</si>
  <si>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</si>
  <si>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</si>
  <si>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</si>
  <si>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</si>
  <si>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</si>
  <si>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</si>
  <si>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</si>
  <si>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</si>
  <si>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</si>
  <si>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</si>
  <si>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</si>
  <si>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</si>
  <si>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</si>
  <si>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</si>
  <si>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</si>
  <si>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</si>
  <si>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</si>
  <si>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</si>
  <si>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</si>
  <si>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</si>
  <si>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</si>
  <si>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</si>
  <si>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</si>
  <si>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</si>
  <si>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</si>
  <si>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</si>
  <si>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</si>
  <si>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</si>
  <si>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</si>
  <si>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</si>
  <si>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</si>
  <si>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</si>
  <si>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</si>
  <si>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</si>
  <si>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</si>
  <si>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</si>
  <si>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</si>
  <si>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</si>
  <si>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</si>
  <si>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</si>
  <si>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</si>
  <si>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</si>
  <si>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</si>
  <si>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</si>
  <si>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</si>
  <si>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</si>
  <si>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</si>
  <si>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</si>
  <si>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</si>
  <si>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</si>
  <si>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</si>
  <si>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</si>
  <si>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</si>
  <si>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</si>
  <si>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</si>
  <si>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</si>
  <si>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</si>
  <si>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</si>
  <si>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</si>
  <si>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</si>
  <si>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</si>
  <si>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</si>
  <si>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</si>
  <si>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</si>
  <si>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</si>
  <si>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</si>
  <si>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</si>
  <si>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</si>
  <si>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</si>
  <si>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</si>
  <si>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</si>
  <si>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</si>
  <si>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</si>
  <si>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</si>
  <si>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</si>
  <si>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</si>
  <si>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</si>
  <si>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</si>
  <si>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</si>
  <si>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</si>
  <si>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</si>
  <si>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</si>
  <si>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</si>
  <si>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</si>
  <si>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</si>
  <si>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</si>
  <si>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</si>
  <si>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</si>
  <si>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</si>
  <si>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</si>
  <si>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</si>
  <si>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</si>
  <si>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</si>
  <si>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</si>
  <si>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</si>
  <si>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</si>
  <si>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</si>
  <si>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</si>
  <si>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</si>
  <si>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</si>
  <si>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</si>
  <si>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</si>
  <si>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</si>
  <si>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</si>
  <si>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</si>
  <si>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</si>
  <si>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</si>
  <si>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</si>
  <si>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</si>
  <si>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</si>
  <si>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</si>
  <si>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</si>
  <si>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</si>
  <si>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</si>
  <si>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</si>
  <si>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</si>
  <si>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</si>
  <si>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</si>
  <si>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</si>
  <si>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</si>
  <si>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</si>
  <si>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</si>
  <si>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</si>
  <si>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</si>
  <si>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</si>
  <si>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</si>
  <si>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</si>
  <si>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</si>
  <si>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</si>
  <si>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</si>
  <si>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</si>
  <si>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</si>
  <si>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</si>
  <si>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</si>
  <si>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</si>
  <si>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</si>
  <si>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</si>
  <si>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</si>
  <si>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</si>
  <si>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</si>
  <si>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</si>
  <si>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</si>
  <si>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</si>
  <si>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</si>
  <si>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</si>
  <si>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</si>
  <si>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</si>
  <si>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</si>
  <si>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</si>
  <si>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</si>
  <si>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</si>
  <si>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</si>
  <si>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</si>
  <si>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</si>
  <si>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</si>
  <si>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</si>
  <si>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</si>
  <si>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</si>
  <si>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</si>
  <si>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</si>
  <si>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</si>
  <si>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</si>
  <si>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</si>
  <si>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</si>
  <si>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</si>
  <si>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</si>
  <si>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</si>
  <si>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</si>
  <si>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</si>
  <si>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</si>
  <si>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</si>
  <si>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</si>
  <si>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</si>
  <si>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</si>
  <si>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</si>
  <si>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</si>
  <si>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</si>
  <si>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</si>
  <si>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</si>
  <si>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</si>
  <si>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</si>
  <si>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</si>
  <si>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</si>
  <si>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</si>
  <si>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</si>
  <si>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</si>
  <si>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</si>
  <si>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</si>
  <si>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</si>
  <si>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</si>
  <si>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</si>
  <si>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</si>
  <si>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</si>
  <si>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</si>
  <si>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</si>
  <si>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</si>
  <si>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</si>
  <si>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</si>
  <si>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</si>
  <si>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</si>
  <si>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</si>
  <si>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</si>
  <si>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</si>
  <si>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</si>
  <si>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</si>
  <si>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</si>
  <si>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</si>
  <si>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</si>
  <si>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</si>
  <si>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</si>
  <si>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</si>
  <si>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</si>
  <si>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</si>
  <si>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</si>
  <si>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</si>
  <si>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</si>
  <si>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</si>
  <si>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</si>
  <si>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</si>
  <si>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</si>
  <si>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</si>
  <si>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</si>
  <si>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</si>
  <si>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</si>
  <si>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</si>
  <si>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</si>
  <si>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</si>
  <si>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</si>
  <si>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</si>
  <si>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</si>
  <si>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</si>
  <si>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</si>
  <si>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</si>
  <si>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</si>
  <si>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</si>
  <si>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</si>
  <si>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</si>
  <si>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</si>
  <si>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</si>
  <si>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</si>
  <si>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</si>
  <si>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</si>
  <si>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</si>
  <si>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</si>
  <si>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</si>
  <si>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</si>
  <si>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</si>
  <si>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</si>
  <si>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</si>
  <si>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</si>
  <si>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</si>
  <si>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</si>
  <si>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</si>
  <si>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</si>
  <si>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</si>
  <si>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</si>
  <si>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</si>
  <si>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</si>
  <si>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</si>
  <si>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</si>
  <si>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</si>
  <si>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</si>
  <si>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</si>
  <si>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</si>
  <si>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</si>
  <si>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</si>
  <si>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</si>
  <si>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</si>
  <si>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</si>
  <si>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</si>
  <si>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</si>
  <si>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</si>
  <si>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</si>
  <si>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</si>
  <si>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</si>
  <si>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</si>
  <si>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</si>
  <si>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</si>
  <si>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</si>
  <si>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</si>
  <si>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</si>
  <si>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</si>
  <si>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</si>
  <si>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</si>
  <si>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</si>
  <si>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</si>
  <si>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</si>
  <si>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</si>
  <si>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</si>
  <si>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</si>
  <si>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</si>
  <si>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</si>
  <si>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</si>
  <si>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</si>
  <si>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</si>
  <si>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</si>
  <si>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</si>
  <si>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</si>
  <si>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</si>
  <si>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</si>
  <si>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</si>
  <si>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</si>
  <si>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</si>
  <si>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</si>
  <si>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</si>
  <si>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</si>
  <si>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</si>
  <si>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</si>
  <si>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</si>
  <si>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</si>
  <si>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</si>
  <si>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</si>
  <si>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</si>
  <si>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</si>
  <si>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</si>
  <si>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</si>
  <si>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</si>
  <si>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</si>
  <si>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</si>
  <si>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</si>
  <si>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</si>
  <si>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</si>
  <si>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</si>
  <si>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</si>
  <si>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</si>
  <si>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</si>
  <si>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</si>
  <si>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</si>
  <si>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</si>
  <si>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</si>
  <si>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</si>
  <si>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</si>
  <si>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</si>
  <si>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</si>
  <si>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</si>
  <si>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</si>
  <si>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</si>
  <si>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</si>
  <si>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</si>
  <si>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</si>
  <si>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</si>
  <si>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</si>
  <si>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</si>
  <si>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</si>
  <si>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</si>
  <si>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</si>
  <si>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</si>
  <si>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</si>
  <si>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</si>
  <si>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</si>
  <si>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</si>
  <si>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</si>
  <si>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</si>
  <si>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</si>
  <si>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</si>
  <si>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</si>
  <si>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</si>
  <si>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</si>
  <si>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</si>
  <si>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</si>
  <si>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</si>
  <si>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</si>
  <si>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</si>
  <si>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</si>
  <si>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</si>
  <si>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</si>
  <si>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</si>
  <si>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</si>
  <si>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</si>
  <si>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</si>
  <si>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</si>
  <si>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</si>
  <si>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</si>
  <si>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</si>
  <si>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</si>
  <si>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</si>
  <si>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</si>
  <si>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</si>
  <si>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</si>
  <si>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</si>
  <si>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</si>
  <si>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</si>
  <si>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</si>
  <si>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</si>
  <si>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</si>
  <si>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</si>
  <si>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</si>
  <si>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</si>
  <si>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</si>
  <si>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</si>
  <si>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</si>
  <si>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</si>
  <si>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</si>
  <si>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</si>
  <si>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</si>
  <si>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</si>
  <si>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</si>
  <si>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</si>
  <si>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</si>
  <si>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</si>
  <si>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</si>
  <si>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</si>
  <si>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</si>
  <si>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</si>
  <si>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</si>
  <si>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</si>
  <si>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</si>
  <si>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</si>
  <si>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</si>
  <si>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</si>
  <si>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</si>
  <si>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</si>
  <si>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</si>
  <si>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</si>
  <si>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</si>
  <si>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</si>
  <si>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</si>
  <si>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</si>
  <si>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</si>
  <si>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</si>
  <si>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</si>
  <si>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</si>
  <si>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</si>
  <si>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</si>
  <si>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</si>
  <si>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</si>
  <si>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</si>
  <si>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</si>
  <si>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</si>
  <si>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</si>
  <si>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</si>
  <si>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</si>
  <si>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</si>
  <si>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</si>
  <si>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</si>
  <si>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</si>
  <si>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</si>
  <si>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</si>
  <si>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</si>
  <si>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</si>
  <si>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</si>
  <si>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</si>
  <si>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</si>
  <si>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</si>
  <si>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</si>
  <si>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</si>
  <si>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</si>
  <si>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</si>
  <si>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</si>
  <si>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</si>
  <si>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</si>
  <si>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</si>
  <si>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</si>
  <si>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</si>
  <si>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</si>
  <si>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</si>
  <si>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</si>
  <si>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</si>
  <si>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</si>
  <si>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</si>
  <si>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</si>
  <si>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</si>
  <si>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</si>
  <si>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</si>
  <si>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</si>
  <si>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</si>
  <si>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</si>
  <si>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</si>
  <si>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</si>
  <si>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</si>
  <si>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</si>
  <si>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</si>
  <si>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</si>
  <si>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</si>
  <si>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</si>
  <si>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</si>
  <si>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</si>
  <si>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</si>
  <si>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</si>
  <si>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</si>
  <si>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</si>
  <si>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</si>
  <si>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</si>
  <si>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</si>
  <si>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</si>
  <si>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</si>
  <si>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</si>
  <si>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</si>
  <si>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</si>
  <si>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</si>
  <si>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</si>
  <si>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</si>
  <si>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</si>
  <si>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</si>
  <si>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</si>
  <si>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</si>
  <si>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</si>
  <si>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</si>
  <si>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</si>
  <si>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</si>
  <si>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</si>
  <si>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</si>
  <si>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</si>
  <si>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</si>
  <si>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</si>
  <si>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</si>
  <si>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</si>
  <si>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</si>
  <si>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</si>
  <si>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</si>
  <si>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</si>
  <si>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</si>
  <si>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</si>
  <si>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</si>
  <si>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</si>
  <si>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</si>
  <si>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</si>
  <si>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</si>
  <si>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</si>
  <si>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</si>
  <si>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</si>
  <si>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</si>
  <si>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</si>
  <si>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</si>
  <si>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</si>
  <si>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</si>
  <si>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</si>
  <si>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</si>
  <si>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</si>
  <si>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</si>
  <si>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</si>
  <si>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</si>
  <si>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</si>
  <si>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</si>
  <si>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</si>
  <si>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</si>
  <si>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</si>
  <si>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</si>
  <si>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</si>
  <si>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</si>
  <si>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</si>
  <si>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</si>
  <si>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</si>
  <si>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</si>
  <si>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</si>
  <si>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</si>
  <si>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</si>
  <si>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</si>
  <si>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</si>
  <si>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</si>
  <si>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</si>
  <si>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</si>
  <si>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</si>
  <si>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</si>
  <si>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</si>
  <si>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</si>
  <si>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</si>
  <si>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</si>
  <si>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</si>
  <si>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</si>
  <si>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</si>
  <si>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</si>
  <si>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</si>
  <si>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</si>
  <si>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</si>
  <si>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</si>
  <si>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</si>
  <si>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</si>
  <si>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</si>
  <si>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</si>
  <si>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</si>
  <si>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</si>
  <si>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</si>
  <si>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</si>
  <si>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</si>
  <si>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</si>
  <si>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</si>
  <si>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</si>
  <si>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</si>
  <si>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</si>
  <si>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</si>
  <si>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</si>
  <si>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</si>
  <si>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</si>
  <si>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</si>
  <si>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</si>
  <si>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</si>
  <si>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</si>
  <si>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</si>
  <si>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</si>
  <si>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</si>
  <si>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</si>
  <si>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</si>
  <si>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</si>
  <si>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</si>
  <si>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</si>
  <si>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</si>
  <si>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</si>
  <si>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</si>
  <si>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</si>
  <si>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</si>
  <si>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</si>
  <si>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</si>
  <si>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</si>
  <si>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</si>
  <si>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</si>
  <si>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</si>
  <si>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</si>
  <si>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</si>
  <si>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</si>
  <si>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</si>
  <si>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</si>
  <si>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</si>
  <si>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</si>
  <si>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</si>
  <si>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</si>
  <si>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</si>
  <si>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</si>
  <si>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</si>
  <si>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</si>
  <si>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</si>
  <si>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</si>
  <si>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</si>
  <si>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</si>
  <si>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</si>
  <si>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</si>
  <si>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</si>
  <si>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</si>
  <si>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</si>
  <si>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</si>
  <si>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</si>
  <si>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</si>
  <si>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</si>
  <si>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</si>
  <si>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</si>
  <si>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</si>
  <si>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</si>
  <si>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</si>
  <si>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</si>
  <si>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</si>
  <si>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</si>
  <si>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</si>
  <si>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</si>
  <si>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</si>
  <si>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</si>
  <si>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</si>
  <si>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</si>
  <si>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</si>
  <si>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</si>
  <si>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</si>
  <si>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</si>
  <si>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</si>
  <si>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</si>
  <si>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</si>
  <si>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</si>
  <si>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</si>
  <si>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</si>
  <si>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</si>
  <si>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</si>
  <si>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</si>
  <si>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</si>
  <si>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</si>
  <si>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</si>
  <si>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</si>
  <si>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</si>
  <si>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</si>
  <si>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</si>
  <si>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</si>
  <si>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</si>
  <si>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</si>
  <si>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</si>
  <si>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</si>
  <si>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</si>
  <si>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</si>
  <si>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</si>
  <si>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</si>
  <si>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</si>
  <si>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</si>
  <si>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</si>
  <si>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</si>
  <si>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</si>
  <si>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</si>
  <si>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</si>
  <si>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</si>
  <si>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</si>
  <si>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</si>
  <si>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</si>
  <si>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</si>
  <si>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</si>
  <si>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</si>
  <si>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</si>
  <si>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</si>
  <si>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</si>
  <si>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</si>
  <si>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</si>
  <si>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</si>
  <si>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</si>
  <si>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</si>
  <si>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</si>
  <si>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</si>
  <si>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</si>
  <si>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</si>
  <si>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</si>
  <si>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</si>
  <si>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</si>
  <si>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</si>
  <si>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</si>
  <si>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</si>
  <si>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</si>
  <si>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</si>
  <si>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</si>
  <si>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</si>
  <si>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</si>
  <si>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</si>
  <si>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</si>
  <si>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</si>
  <si>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</si>
  <si>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</si>
  <si>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</si>
  <si>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</si>
  <si>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</si>
  <si>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</si>
  <si>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</si>
  <si>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</si>
  <si>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</si>
  <si>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</si>
  <si>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</si>
  <si>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</si>
  <si>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</si>
  <si>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</si>
  <si>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</si>
  <si>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</si>
  <si>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</si>
  <si>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</si>
  <si>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</si>
  <si>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</si>
  <si>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</si>
  <si>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</si>
  <si>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</si>
  <si>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</si>
  <si>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</si>
  <si>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</si>
  <si>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</si>
  <si>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</si>
  <si>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</si>
  <si>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</si>
  <si>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</si>
  <si>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</si>
  <si>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</si>
  <si>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</si>
  <si>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</si>
  <si>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</si>
  <si>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</si>
  <si>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</si>
  <si>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</si>
  <si>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</si>
  <si>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</si>
  <si>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</si>
  <si>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</si>
  <si>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</si>
  <si>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</si>
  <si>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</si>
  <si>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</si>
  <si>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</si>
  <si>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</si>
  <si>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</si>
  <si>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</si>
  <si>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</si>
  <si>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</si>
  <si>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</si>
  <si>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</si>
  <si>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</si>
  <si>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</si>
  <si>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</si>
  <si>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</si>
  <si>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</si>
  <si>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</si>
  <si>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</si>
  <si>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</si>
  <si>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</si>
  <si>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</si>
  <si>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</si>
  <si>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</si>
  <si>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</si>
  <si>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</si>
  <si>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</si>
  <si>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</si>
  <si>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</si>
  <si>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</si>
  <si>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</si>
  <si>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</si>
  <si>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</si>
  <si>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</si>
  <si>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</si>
  <si>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</si>
  <si>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</si>
  <si>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</si>
  <si>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</si>
  <si>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</si>
  <si>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</si>
  <si>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</si>
  <si>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</si>
  <si>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</si>
  <si>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</si>
  <si>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</si>
  <si>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</si>
  <si>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</si>
  <si>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</si>
  <si>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</si>
  <si>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</si>
  <si>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</si>
  <si>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</si>
  <si>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</si>
  <si>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</si>
  <si>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</si>
  <si>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</si>
  <si>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</si>
  <si>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</si>
  <si>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</si>
  <si>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</si>
  <si>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</si>
  <si>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</si>
  <si>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</si>
  <si>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</si>
  <si>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</si>
  <si>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</si>
  <si>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</si>
  <si>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</si>
  <si>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</si>
  <si>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</si>
  <si>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</si>
  <si>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</si>
  <si>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</si>
  <si>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</si>
  <si>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</si>
  <si>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</si>
  <si>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</si>
  <si>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</si>
  <si>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</si>
  <si>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</si>
  <si>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</si>
  <si>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</si>
  <si>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</si>
  <si>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</si>
  <si>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</si>
  <si>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</si>
  <si>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</si>
  <si>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</si>
  <si>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</si>
  <si>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</si>
  <si>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</si>
  <si>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</si>
  <si>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</si>
  <si>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</si>
  <si>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</si>
  <si>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</si>
  <si>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</si>
  <si>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</si>
  <si>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</si>
  <si>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</si>
  <si>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</si>
  <si>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</si>
  <si>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</si>
  <si>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</si>
  <si>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</si>
  <si>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</si>
  <si>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</si>
  <si>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</si>
  <si>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</si>
  <si>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</si>
  <si>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</si>
  <si>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</si>
  <si>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</si>
  <si>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</si>
  <si>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</si>
  <si>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</si>
  <si>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</si>
  <si>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</si>
  <si>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</si>
  <si>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</si>
  <si>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</si>
  <si>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</si>
  <si>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</si>
  <si>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</si>
  <si>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</si>
  <si>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</si>
  <si>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</si>
  <si>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</si>
  <si>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</si>
  <si>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</si>
  <si>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</si>
  <si>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</si>
  <si>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</si>
  <si>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</si>
  <si>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</si>
  <si>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</si>
  <si>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</si>
  <si>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</si>
  <si>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</si>
  <si>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</si>
  <si>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</si>
  <si>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</si>
  <si>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</si>
  <si>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</si>
  <si>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</si>
  <si>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</si>
  <si>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</si>
  <si>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</si>
  <si>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</si>
  <si>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</si>
  <si>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</si>
  <si>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</si>
  <si>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</si>
  <si>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</si>
  <si>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</si>
  <si>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</si>
  <si>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</si>
  <si>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</si>
  <si>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</si>
  <si>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</si>
  <si>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</si>
  <si>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</si>
  <si>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</si>
  <si>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</si>
  <si>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</si>
  <si>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</si>
  <si>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</si>
  <si>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</si>
  <si>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</si>
  <si>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</si>
  <si>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</si>
  <si>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</si>
  <si>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</si>
  <si>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</si>
  <si>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</si>
  <si>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</si>
  <si>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</si>
  <si>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</si>
  <si>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</si>
  <si>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</si>
  <si>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</si>
  <si>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</si>
  <si>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</si>
  <si>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</si>
  <si>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</si>
  <si>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</si>
  <si>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</si>
  <si>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</si>
  <si>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</si>
  <si>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</si>
  <si>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</si>
  <si>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</si>
  <si>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</si>
  <si>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</si>
  <si>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</si>
  <si>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</si>
  <si>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</si>
  <si>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</si>
  <si>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</si>
  <si>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</si>
  <si>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</si>
  <si>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</si>
  <si>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</si>
  <si>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</si>
  <si>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</si>
  <si>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</si>
  <si>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</si>
  <si>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</si>
  <si>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</si>
  <si>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</si>
  <si>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</si>
  <si>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</si>
  <si>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</si>
  <si>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</si>
  <si>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</si>
  <si>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</si>
  <si>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</si>
  <si>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</si>
  <si>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</si>
  <si>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</si>
  <si>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</si>
  <si>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</si>
  <si>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</si>
  <si>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</si>
  <si>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</si>
  <si>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</si>
  <si>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</si>
  <si>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</si>
  <si>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</si>
  <si>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</si>
  <si>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</si>
  <si>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</si>
  <si>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</si>
  <si>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</si>
  <si>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</si>
  <si>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</si>
  <si>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</si>
  <si>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</si>
  <si>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</si>
  <si>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</si>
  <si>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</si>
  <si>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</si>
  <si>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</si>
  <si>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</si>
  <si>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</si>
  <si>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</si>
  <si>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</si>
  <si>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</si>
  <si>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</si>
  <si>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</si>
  <si>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</si>
  <si>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</si>
  <si>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</si>
  <si>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</si>
  <si>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</si>
  <si>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</si>
  <si>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</si>
  <si>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</si>
  <si>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</si>
  <si>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</si>
  <si>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</si>
  <si>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</si>
  <si>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</si>
  <si>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</si>
  <si>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</si>
  <si>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</si>
  <si>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</si>
  <si>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</si>
  <si>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</si>
  <si>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</si>
  <si>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</si>
  <si>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</si>
  <si>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</si>
  <si>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</si>
  <si>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</si>
  <si>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</si>
  <si>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</si>
  <si>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</si>
  <si>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</si>
  <si>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</si>
  <si>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</si>
  <si>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</si>
  <si>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</si>
  <si>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</si>
  <si>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</si>
  <si>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</si>
  <si>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</si>
  <si>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</si>
  <si>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</si>
  <si>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</si>
  <si>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</si>
  <si>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</si>
  <si>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</si>
  <si>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</si>
  <si>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</si>
  <si>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</si>
  <si>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</si>
  <si>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</si>
  <si>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</si>
  <si>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</si>
  <si>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</si>
  <si>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</si>
  <si>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</si>
  <si>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</si>
  <si>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</si>
  <si>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</si>
  <si>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</si>
  <si>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</si>
  <si>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</si>
  <si>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</si>
  <si>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</si>
  <si>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</si>
  <si>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</si>
  <si>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</si>
  <si>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</si>
  <si>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</si>
  <si>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</si>
  <si>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</si>
  <si>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</si>
  <si>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</si>
  <si>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</si>
  <si>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</si>
  <si>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</si>
  <si>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</si>
  <si>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</si>
  <si>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</si>
  <si>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</si>
  <si>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</si>
  <si>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</si>
  <si>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</si>
  <si>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</si>
  <si>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</si>
  <si>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</si>
  <si>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</si>
  <si>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</si>
  <si>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</si>
  <si>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</si>
  <si>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</si>
  <si>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</si>
  <si>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</si>
  <si>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</si>
  <si>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</si>
  <si>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</si>
  <si>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</si>
  <si>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</si>
  <si>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</si>
  <si>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</si>
  <si>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</si>
  <si>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</si>
  <si>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</si>
  <si>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</si>
  <si>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</si>
  <si>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</si>
  <si>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</si>
  <si>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</si>
  <si>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</si>
  <si>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</si>
  <si>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</si>
  <si>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</si>
  <si>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</si>
  <si>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</si>
  <si>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</si>
  <si>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</si>
  <si>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</si>
  <si>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</si>
  <si>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</si>
  <si>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</si>
  <si>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</si>
  <si>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</si>
  <si>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</si>
  <si>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</si>
  <si>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</si>
  <si>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</si>
  <si>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</si>
  <si>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</si>
  <si>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</si>
  <si>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</si>
  <si>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</si>
  <si>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</si>
  <si>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</si>
  <si>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</si>
  <si>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</si>
  <si>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</si>
  <si>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</si>
  <si>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</si>
  <si>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</si>
  <si>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</si>
  <si>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</si>
  <si>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</si>
  <si>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</si>
  <si>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</si>
  <si>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</si>
  <si>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</si>
  <si>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</si>
  <si>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</si>
  <si>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</si>
  <si>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</si>
  <si>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</si>
  <si>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</si>
  <si>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</si>
  <si>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</si>
  <si>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</si>
  <si>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</si>
  <si>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</si>
  <si>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</si>
  <si>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</si>
  <si>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</si>
  <si>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</si>
  <si>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</si>
  <si>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</si>
  <si>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</si>
  <si>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</si>
  <si>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</si>
  <si>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</si>
  <si>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</si>
  <si>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</si>
  <si>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</si>
  <si>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</si>
  <si>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</si>
  <si>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</si>
  <si>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</si>
  <si>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</si>
  <si>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</si>
  <si>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</si>
  <si>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</si>
  <si>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</si>
  <si>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</si>
  <si>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</si>
  <si>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</si>
  <si>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</si>
  <si>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</si>
  <si>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</si>
  <si>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</si>
  <si>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</si>
  <si>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</si>
  <si>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</si>
  <si>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</si>
  <si>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</si>
  <si>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</si>
  <si>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</si>
  <si>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</si>
  <si>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</si>
  <si>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</si>
  <si>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</si>
  <si>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</si>
  <si>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</si>
  <si>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</si>
  <si>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</si>
  <si>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</si>
  <si>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</si>
  <si>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</si>
  <si>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</si>
  <si>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</si>
  <si>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</si>
  <si>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</si>
  <si>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</si>
  <si>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</si>
  <si>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</si>
  <si>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</si>
  <si>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</si>
  <si>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</si>
  <si>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</si>
  <si>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</si>
  <si>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</si>
  <si>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</si>
  <si>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</si>
  <si>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</si>
  <si>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</si>
  <si>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</si>
  <si>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</si>
  <si>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</si>
  <si>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</si>
  <si>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</si>
  <si>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</si>
  <si>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</si>
  <si>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</si>
  <si>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</si>
  <si>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</si>
  <si>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</si>
  <si>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</si>
  <si>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</si>
  <si>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</si>
  <si>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</si>
  <si>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</si>
  <si>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</si>
  <si>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</si>
  <si>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</si>
  <si>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</si>
  <si>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</si>
  <si>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</si>
  <si>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</si>
  <si>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</si>
  <si>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</si>
  <si>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</si>
  <si>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</si>
  <si>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</si>
  <si>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</si>
  <si>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</si>
  <si>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</si>
  <si>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</si>
  <si>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</si>
  <si>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</si>
  <si>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</si>
  <si>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</si>
  <si>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</si>
  <si>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</si>
  <si>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</si>
  <si>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</si>
  <si>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</si>
  <si>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</si>
  <si>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</si>
  <si>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</si>
  <si>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</si>
  <si>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</si>
  <si>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</si>
  <si>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</si>
  <si>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</si>
  <si>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</si>
  <si>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</si>
  <si>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</si>
  <si>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</si>
  <si>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</si>
  <si>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</si>
  <si>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</si>
  <si>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</si>
  <si>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</si>
  <si>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</si>
  <si>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</si>
  <si>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</si>
  <si>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</si>
  <si>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</si>
  <si>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</si>
  <si>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</si>
  <si>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</si>
  <si>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</si>
  <si>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</si>
  <si>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</si>
  <si>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</si>
  <si>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</si>
  <si>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</si>
  <si>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</si>
  <si>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</si>
  <si>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</si>
  <si>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</si>
  <si>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</si>
  <si>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</si>
  <si>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</si>
  <si>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</si>
  <si>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</si>
  <si>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</si>
  <si>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</si>
  <si>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</si>
  <si>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</si>
  <si>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</si>
  <si>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</si>
  <si>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</si>
  <si>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</si>
  <si>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</si>
  <si>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</si>
  <si>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</si>
  <si>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</si>
  <si>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</si>
  <si>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</si>
  <si>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</si>
  <si>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</si>
  <si>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</si>
  <si>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</si>
  <si>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</si>
  <si>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</si>
  <si>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</si>
  <si>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</si>
  <si>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</si>
  <si>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</si>
  <si>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</si>
  <si>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</si>
  <si>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</si>
  <si>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</si>
  <si>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</si>
  <si>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</si>
  <si>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</si>
  <si>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</si>
  <si>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</si>
  <si>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</si>
  <si>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</si>
  <si>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</si>
  <si>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</si>
  <si>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</si>
  <si>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</si>
  <si>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</si>
  <si>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</si>
  <si>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</si>
  <si>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</si>
  <si>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</si>
  <si>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</si>
  <si>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</si>
  <si>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</si>
  <si>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</si>
  <si>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</si>
  <si>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</si>
  <si>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</si>
  <si>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</si>
  <si>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</si>
  <si>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</si>
  <si>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</si>
  <si>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</si>
  <si>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</si>
  <si>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</si>
  <si>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</si>
  <si>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</si>
  <si>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</si>
  <si>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</si>
  <si>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</si>
  <si>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</si>
  <si>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</si>
  <si>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</si>
  <si>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</si>
  <si>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</si>
  <si>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</si>
  <si>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</si>
  <si>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</si>
  <si>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</si>
  <si>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</si>
  <si>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</si>
  <si>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</si>
  <si>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</si>
  <si>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</si>
  <si>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</si>
  <si>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</si>
  <si>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</si>
  <si>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</si>
  <si>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</si>
  <si>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</si>
  <si>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</si>
  <si>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</si>
  <si>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</si>
  <si>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</si>
  <si>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</si>
  <si>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</si>
  <si>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</si>
  <si>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</si>
  <si>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</si>
  <si>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</si>
  <si>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</si>
  <si>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</si>
  <si>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</si>
  <si>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</si>
  <si>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</si>
  <si>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</si>
  <si>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</si>
  <si>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</si>
  <si>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</si>
  <si>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</si>
  <si>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</si>
  <si>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</si>
  <si>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</si>
  <si>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</si>
  <si>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</si>
  <si>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</si>
  <si>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</si>
  <si>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</si>
  <si>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</si>
  <si>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</si>
  <si>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</si>
  <si>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</si>
  <si>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</si>
  <si>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</si>
  <si>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</si>
  <si>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</si>
  <si>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</si>
  <si>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</si>
  <si>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</si>
  <si>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</si>
  <si>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</si>
  <si>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</si>
  <si>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</si>
  <si>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</si>
  <si>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</si>
  <si>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</si>
  <si>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</si>
  <si>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</si>
  <si>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</si>
  <si>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</si>
  <si>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</si>
  <si>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</si>
  <si>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</si>
  <si>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</si>
  <si>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</si>
  <si>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</si>
  <si>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</si>
  <si>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</si>
  <si>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</si>
  <si>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</si>
  <si>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</si>
  <si>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</si>
  <si>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</si>
  <si>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</si>
  <si>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</si>
  <si>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</si>
  <si>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</si>
  <si>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</si>
  <si>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</si>
  <si>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</si>
  <si>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</si>
  <si>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</si>
  <si>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</si>
  <si>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</si>
  <si>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</si>
  <si>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</si>
  <si>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</si>
  <si>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</si>
  <si>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</si>
  <si>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</si>
  <si>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</si>
  <si>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</si>
  <si>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</si>
  <si>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</si>
  <si>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</si>
  <si>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</si>
  <si>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</si>
  <si>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</si>
  <si>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</si>
  <si>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</si>
  <si>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</si>
  <si>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</si>
  <si>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</si>
  <si>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</si>
  <si>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</si>
  <si>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</si>
  <si>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</si>
  <si>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</si>
  <si>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</si>
  <si>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</si>
  <si>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</si>
  <si>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</si>
  <si>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</si>
  <si>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</si>
  <si>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</si>
  <si>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</si>
  <si>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</si>
  <si>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</si>
  <si>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</si>
  <si>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</si>
  <si>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</si>
  <si>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</si>
  <si>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</si>
  <si>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</si>
  <si>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</si>
  <si>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</si>
  <si>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</si>
  <si>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</si>
  <si>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</si>
  <si>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</si>
  <si>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</si>
  <si>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</si>
  <si>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</si>
  <si>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</si>
  <si>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</si>
  <si>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</si>
  <si>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</si>
  <si>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</si>
  <si>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</si>
  <si>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</si>
  <si>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</si>
  <si>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</si>
  <si>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</si>
  <si>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</si>
  <si>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</si>
  <si>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</si>
  <si>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</si>
  <si>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</si>
  <si>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</si>
  <si>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</si>
  <si>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</si>
  <si>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</si>
  <si>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</si>
  <si>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</si>
  <si>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</si>
  <si>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</si>
  <si>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</si>
  <si>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</si>
  <si>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</si>
  <si>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</si>
  <si>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</si>
  <si>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</si>
  <si>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</si>
  <si>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</si>
  <si>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</si>
  <si>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</si>
  <si>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</si>
  <si>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</si>
  <si>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</si>
  <si>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</si>
  <si>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</si>
  <si>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</si>
  <si>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</si>
  <si>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</si>
  <si>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</si>
  <si>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</si>
  <si>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</si>
  <si>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</si>
  <si>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</si>
  <si>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</si>
  <si>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</si>
  <si>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</si>
  <si>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</si>
  <si>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</si>
  <si>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</si>
  <si>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</si>
  <si>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</si>
  <si>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</si>
  <si>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</si>
  <si>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</si>
  <si>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</si>
  <si>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</si>
  <si>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</si>
  <si>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</si>
  <si>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</si>
  <si>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</si>
  <si>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</si>
  <si>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</si>
  <si>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</si>
  <si>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</si>
  <si>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</si>
  <si>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</si>
  <si>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</si>
  <si>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</si>
  <si>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</si>
  <si>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</si>
  <si>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</si>
  <si>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</si>
  <si>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</si>
  <si>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</si>
  <si>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</si>
  <si>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</si>
  <si>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</si>
  <si>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</si>
  <si>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</si>
  <si>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</si>
  <si>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</si>
  <si>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</si>
  <si>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</si>
  <si>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</si>
  <si>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</si>
  <si>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</si>
  <si>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</si>
  <si>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</si>
  <si>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</si>
  <si>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</si>
  <si>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</si>
  <si>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</si>
  <si>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</si>
  <si>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</si>
  <si>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</si>
  <si>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</si>
  <si>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</si>
  <si>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</si>
  <si>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</si>
  <si>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</si>
  <si>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</si>
  <si>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</si>
  <si>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</si>
  <si>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</si>
  <si>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</si>
  <si>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</si>
  <si>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</si>
  <si>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</si>
  <si>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</si>
  <si>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</si>
  <si>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</si>
  <si>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</si>
  <si>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</si>
  <si>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</si>
  <si>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</si>
  <si>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</si>
  <si>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</si>
  <si>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</si>
  <si>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</si>
  <si>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</si>
  <si>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</si>
  <si>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</si>
  <si>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</si>
  <si>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</si>
  <si>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</si>
  <si>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</si>
  <si>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</si>
  <si>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</si>
  <si>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</si>
  <si>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</si>
  <si>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</si>
  <si>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</si>
  <si>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</si>
  <si>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</si>
  <si>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</si>
  <si>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</si>
  <si>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</si>
  <si>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</si>
  <si>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</si>
  <si>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</si>
  <si>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</si>
  <si>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</si>
  <si>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</si>
  <si>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</si>
  <si>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</si>
  <si>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</si>
  <si>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</si>
  <si>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</si>
  <si>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</si>
  <si>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</si>
  <si>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</si>
  <si>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</si>
  <si>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</si>
  <si>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</si>
  <si>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</si>
  <si>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</si>
  <si>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</si>
  <si>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</si>
  <si>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</si>
  <si>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</si>
  <si>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</si>
  <si>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</si>
  <si>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</si>
  <si>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</si>
  <si>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</si>
  <si>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</si>
  <si>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</si>
  <si>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</si>
  <si>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</si>
  <si>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</si>
  <si>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</si>
  <si>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</si>
  <si>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</si>
  <si>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</si>
  <si>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</si>
  <si>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</si>
  <si>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</si>
  <si>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</si>
  <si>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</si>
  <si>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</si>
  <si>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</si>
  <si>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</si>
  <si>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</si>
  <si>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</si>
  <si>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</si>
  <si>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</si>
  <si>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</si>
  <si>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</si>
  <si>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</si>
  <si>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</si>
  <si>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</si>
  <si>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</si>
  <si>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</si>
  <si>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</si>
  <si>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</si>
  <si>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</si>
  <si>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</si>
  <si>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</si>
  <si>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</si>
  <si>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</si>
  <si>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</si>
  <si>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</si>
  <si>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</si>
  <si>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</si>
  <si>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</si>
  <si>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</si>
  <si>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</si>
  <si>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</si>
  <si>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</si>
  <si>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</si>
  <si>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</si>
  <si>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</si>
  <si>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</si>
  <si>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</si>
  <si>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</si>
  <si>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</si>
  <si>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</si>
  <si>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</si>
  <si>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</si>
  <si>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</si>
  <si>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</si>
  <si>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</si>
  <si>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</si>
  <si>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</si>
  <si>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</si>
  <si>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</si>
  <si>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</si>
  <si>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</si>
  <si>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</si>
  <si>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</si>
  <si>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</si>
  <si>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</si>
  <si>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</si>
  <si>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</si>
  <si>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</si>
  <si>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</si>
  <si>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</si>
  <si>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</si>
  <si>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</si>
  <si>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</si>
  <si>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</si>
  <si>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</si>
  <si>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</si>
  <si>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</si>
  <si>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</si>
  <si>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</si>
  <si>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</si>
  <si>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</si>
  <si>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</si>
  <si>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</si>
  <si>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</si>
  <si>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</si>
  <si>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</si>
  <si>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</si>
  <si>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</si>
  <si>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</si>
  <si>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</si>
  <si>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</si>
  <si>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</si>
  <si>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</si>
  <si>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</si>
  <si>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</si>
  <si>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</si>
  <si>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</si>
  <si>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</si>
  <si>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</si>
  <si>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</si>
  <si>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</si>
  <si>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</si>
  <si>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</si>
  <si>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</si>
  <si>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</si>
  <si>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</si>
  <si>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</si>
  <si>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</si>
  <si>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</si>
  <si>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</si>
  <si>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</si>
  <si>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</si>
  <si>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</si>
  <si>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</si>
  <si>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</si>
  <si>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</si>
  <si>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</si>
  <si>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</si>
  <si>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</si>
  <si>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</si>
  <si>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</si>
  <si>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</si>
  <si>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</si>
  <si>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</si>
  <si>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</si>
  <si>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</si>
  <si>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</si>
  <si>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</si>
  <si>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</si>
  <si>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</si>
  <si>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</si>
  <si>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</si>
  <si>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</si>
  <si>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</si>
  <si>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</si>
  <si>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</si>
  <si>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</si>
  <si>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</si>
  <si>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</si>
  <si>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</si>
  <si>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</si>
  <si>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</si>
  <si>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</si>
  <si>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</si>
  <si>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</si>
  <si>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</si>
  <si>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</si>
  <si>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</si>
  <si>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</si>
  <si>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</si>
  <si>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</si>
  <si>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</si>
  <si>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</si>
  <si>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</si>
  <si>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</si>
  <si>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</si>
  <si>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</si>
  <si>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</si>
  <si>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</si>
  <si>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</si>
  <si>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</si>
  <si>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</si>
  <si>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</si>
  <si>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</si>
  <si>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</si>
  <si>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</si>
  <si>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</si>
  <si>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</si>
  <si>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</si>
  <si>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</si>
  <si>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</si>
  <si>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</si>
  <si>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</si>
  <si>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</si>
  <si>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</si>
  <si>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</si>
  <si>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</si>
  <si>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</si>
  <si>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</si>
  <si>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</si>
  <si>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</si>
  <si>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</si>
  <si>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</si>
  <si>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</si>
  <si>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</si>
  <si>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</si>
  <si>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</si>
  <si>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</si>
  <si>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</si>
  <si>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</si>
  <si>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</si>
  <si>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</si>
  <si>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</si>
  <si>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</si>
  <si>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</si>
  <si>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</si>
  <si>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</si>
  <si>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</si>
  <si>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</si>
  <si>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</si>
  <si>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</si>
  <si>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</si>
  <si>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</si>
  <si>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</si>
  <si>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</si>
  <si>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</si>
  <si>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</si>
  <si>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</si>
  <si>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</si>
  <si>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</si>
  <si>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</si>
  <si>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</si>
  <si>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</si>
  <si>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</si>
  <si>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</si>
  <si>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</si>
  <si>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</si>
  <si>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</si>
  <si>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</si>
  <si>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</si>
  <si>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</si>
  <si>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</si>
  <si>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</si>
  <si>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</si>
  <si>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</si>
  <si>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</si>
  <si>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</si>
  <si>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</si>
  <si>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</si>
  <si>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</si>
  <si>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</si>
  <si>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</si>
  <si>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</si>
  <si>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</si>
  <si>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</si>
  <si>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</si>
  <si>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</si>
  <si>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</si>
  <si>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</si>
  <si>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</si>
  <si>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</si>
  <si>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</si>
  <si>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</si>
  <si>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</si>
  <si>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</si>
  <si>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</si>
  <si>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</si>
  <si>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</si>
  <si>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</si>
  <si>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</si>
  <si>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</si>
  <si>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</si>
  <si>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</si>
  <si>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</si>
  <si>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</si>
  <si>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</si>
  <si>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</si>
  <si>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</si>
  <si>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</si>
  <si>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</si>
  <si>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</si>
  <si>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</si>
  <si>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</si>
  <si>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</si>
  <si>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</si>
  <si>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</si>
  <si>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</si>
  <si>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</si>
  <si>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</si>
  <si>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</si>
  <si>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</si>
  <si>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</si>
  <si>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</si>
  <si>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</si>
  <si>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</si>
  <si>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</si>
  <si>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</si>
  <si>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</si>
  <si>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</si>
  <si>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</si>
  <si>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</si>
  <si>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</si>
  <si>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</si>
  <si>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</si>
  <si>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</si>
  <si>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</si>
  <si>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</si>
  <si>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</si>
  <si>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</si>
  <si>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</si>
  <si>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</si>
  <si>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</si>
  <si>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</si>
  <si>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</si>
  <si>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</si>
  <si>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</si>
  <si>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</si>
  <si>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</si>
  <si>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</si>
  <si>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</si>
  <si>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</si>
  <si>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</si>
  <si>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</si>
  <si>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</si>
  <si>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</si>
  <si>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</si>
  <si>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</si>
  <si>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</si>
  <si>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</si>
  <si>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</si>
  <si>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</si>
  <si>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</si>
  <si>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</si>
  <si>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</si>
  <si>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</si>
  <si>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</si>
  <si>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</si>
  <si>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</si>
  <si>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</si>
  <si>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</si>
  <si>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</si>
  <si>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</si>
  <si>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</si>
  <si>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</si>
  <si>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</si>
  <si>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</si>
  <si>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</si>
  <si>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</si>
  <si>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</si>
  <si>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</si>
  <si>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</si>
  <si>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</si>
  <si>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</si>
  <si>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</si>
  <si>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</si>
  <si>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</si>
  <si>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</si>
  <si>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</si>
  <si>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</si>
  <si>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</si>
  <si>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</si>
  <si>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</si>
  <si>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</si>
  <si>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</si>
  <si>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</si>
  <si>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</si>
  <si>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</si>
  <si>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</si>
  <si>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</si>
  <si>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</si>
  <si>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</si>
  <si>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</si>
  <si>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</si>
  <si>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</si>
  <si>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</si>
  <si>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</si>
  <si>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</si>
  <si>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</si>
  <si>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</si>
  <si>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</si>
  <si>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</si>
  <si>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</si>
  <si>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</si>
  <si>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</si>
  <si>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</si>
  <si>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</si>
  <si>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</si>
  <si>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</si>
  <si>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</si>
  <si>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</si>
  <si>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</si>
  <si>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</si>
  <si>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</si>
  <si>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</si>
  <si>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</si>
  <si>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</si>
  <si>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</si>
  <si>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</si>
  <si>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</si>
  <si>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</si>
  <si>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</si>
  <si>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</si>
  <si>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</si>
  <si>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</si>
  <si>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</si>
  <si>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</si>
  <si>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</si>
  <si>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</si>
  <si>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</si>
  <si>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</si>
  <si>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</si>
  <si>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</si>
  <si>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</si>
  <si>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</si>
  <si>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</si>
  <si>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</si>
  <si>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</si>
  <si>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</si>
  <si>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</si>
  <si>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</si>
  <si>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</si>
  <si>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</si>
  <si>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</si>
  <si>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</si>
  <si>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</si>
  <si>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</si>
  <si>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</si>
  <si>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</si>
  <si>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</si>
  <si>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</si>
  <si>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</si>
  <si>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</si>
  <si>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</si>
  <si>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</si>
  <si>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</si>
  <si>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</si>
  <si>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</si>
  <si>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</si>
  <si>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</si>
  <si>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</si>
  <si>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</si>
  <si>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</si>
  <si>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</si>
  <si>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</si>
  <si>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</si>
  <si>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</si>
  <si>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</si>
  <si>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</si>
  <si>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</si>
  <si>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</si>
  <si>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</si>
  <si>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</si>
  <si>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</si>
  <si>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</si>
  <si>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</si>
  <si>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</si>
  <si>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</si>
  <si>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</si>
  <si>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</si>
  <si>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</si>
  <si>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</si>
  <si>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</si>
  <si>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</si>
  <si>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</si>
  <si>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</si>
  <si>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</si>
  <si>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</si>
  <si>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</si>
  <si>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</si>
  <si>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</si>
  <si>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</si>
  <si>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</si>
  <si>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</si>
  <si>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</si>
  <si>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</si>
  <si>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</si>
  <si>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</si>
  <si>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</si>
  <si>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</si>
  <si>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</si>
  <si>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</si>
  <si>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</si>
  <si>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</si>
  <si>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</si>
  <si>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</si>
  <si>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</si>
  <si>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</si>
  <si>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</si>
  <si>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</si>
  <si>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</si>
  <si>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</si>
  <si>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</si>
  <si>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</si>
  <si>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</si>
  <si>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</si>
  <si>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</si>
  <si>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</si>
  <si>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</si>
  <si>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</si>
  <si>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</si>
  <si>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</si>
  <si>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</si>
  <si>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</si>
  <si>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</si>
  <si>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</si>
  <si>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</si>
  <si>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</si>
  <si>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</si>
  <si>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</si>
  <si>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</si>
  <si>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</si>
  <si>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</si>
  <si>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</si>
  <si>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</si>
  <si>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</si>
  <si>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</si>
  <si>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</si>
  <si>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</si>
  <si>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</si>
  <si>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</si>
  <si>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</si>
  <si>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</si>
  <si>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</si>
  <si>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</si>
  <si>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</si>
  <si>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</si>
  <si>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</si>
  <si>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</si>
  <si>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</si>
  <si>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</si>
  <si>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</si>
  <si>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</si>
  <si>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</si>
  <si>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</si>
  <si>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</si>
  <si>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</si>
  <si>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</si>
  <si>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</si>
  <si>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</si>
  <si>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</si>
  <si>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</si>
  <si>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</si>
  <si>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</si>
  <si>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</si>
  <si>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</si>
  <si>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</si>
  <si>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</si>
  <si>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</si>
  <si>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</si>
  <si>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</si>
  <si>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</si>
  <si>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</si>
  <si>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</si>
  <si>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</si>
  <si>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</si>
  <si>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</si>
  <si>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</si>
  <si>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</si>
  <si>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</si>
  <si>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</si>
  <si>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</si>
  <si>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</si>
  <si>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</si>
  <si>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</si>
  <si>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</si>
  <si>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</si>
  <si>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</si>
  <si>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</si>
  <si>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</si>
  <si>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</si>
  <si>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</si>
  <si>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</si>
  <si>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</si>
  <si>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</si>
  <si>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</si>
  <si>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</si>
  <si>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</si>
  <si>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</si>
  <si>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</si>
  <si>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</si>
  <si>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</si>
  <si>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</si>
  <si>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</si>
  <si>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</si>
  <si>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</si>
  <si>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</si>
  <si>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</si>
  <si>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</si>
  <si>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</si>
  <si>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</si>
  <si>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</si>
  <si>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</si>
  <si>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</si>
  <si>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</si>
  <si>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</si>
  <si>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</si>
  <si>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</si>
  <si>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</si>
  <si>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</si>
  <si>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</si>
  <si>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</si>
  <si>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</si>
  <si>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</si>
  <si>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</si>
  <si>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</si>
  <si>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</si>
  <si>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</si>
  <si>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</si>
  <si>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</si>
  <si>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</si>
  <si>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</si>
  <si>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</si>
  <si>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</si>
  <si>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</si>
  <si>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</si>
  <si>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</si>
  <si>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</si>
  <si>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</si>
  <si>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</si>
  <si>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</si>
  <si>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</si>
  <si>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</si>
  <si>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</si>
  <si>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</si>
  <si>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</si>
  <si>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</si>
  <si>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</si>
  <si>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</si>
  <si>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</si>
  <si>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</si>
  <si>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</si>
  <si>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</si>
  <si>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</si>
  <si>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</si>
  <si>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</si>
  <si>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</si>
  <si>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</si>
  <si>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</si>
  <si>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</si>
  <si>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</si>
  <si>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</si>
  <si>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</si>
  <si>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</si>
  <si>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</si>
  <si>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</si>
  <si>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</si>
  <si>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</si>
  <si>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</si>
  <si>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</si>
  <si>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</si>
  <si>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</si>
  <si>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</si>
  <si>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</si>
  <si>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</si>
  <si>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</si>
  <si>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</si>
  <si>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</si>
  <si>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</si>
  <si>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</si>
  <si>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</si>
  <si>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</si>
  <si>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</si>
  <si>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</si>
  <si>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</si>
  <si>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</si>
  <si>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</si>
  <si>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</si>
  <si>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</si>
  <si>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</si>
  <si>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</si>
  <si>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</si>
  <si>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</si>
  <si>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</si>
  <si>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</si>
  <si>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</si>
  <si>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</si>
  <si>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</si>
  <si>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</si>
  <si>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</si>
  <si>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</si>
  <si>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</si>
  <si>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</si>
  <si>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</si>
  <si>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</si>
  <si>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</si>
  <si>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</si>
  <si>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</si>
  <si>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</si>
  <si>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</si>
  <si>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</si>
  <si>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</si>
  <si>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</si>
  <si>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</si>
  <si>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</si>
  <si>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</si>
  <si>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</si>
  <si>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</si>
  <si>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</si>
  <si>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</si>
  <si>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</si>
  <si>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</si>
  <si>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</si>
  <si>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</si>
  <si>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</si>
  <si>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</si>
  <si>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</si>
  <si>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</si>
  <si>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</si>
  <si>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</si>
  <si>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</si>
  <si>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</si>
  <si>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</si>
  <si>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</si>
  <si>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</si>
  <si>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</si>
  <si>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</si>
  <si>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</si>
  <si>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</si>
  <si>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</si>
  <si>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</si>
  <si>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</si>
  <si>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</si>
  <si>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</si>
  <si>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</si>
  <si>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</si>
  <si>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</si>
  <si>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</si>
  <si>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</si>
  <si>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</si>
  <si>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</si>
  <si>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</si>
  <si>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</si>
  <si>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</si>
  <si>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</si>
  <si>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</si>
  <si>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</si>
  <si>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</si>
  <si>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</si>
  <si>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</si>
  <si>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</si>
  <si>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</si>
  <si>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</si>
  <si>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</si>
  <si>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</si>
  <si>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</si>
  <si>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</si>
  <si>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</si>
  <si>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</si>
  <si>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</si>
  <si>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</si>
  <si>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</si>
  <si>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</si>
  <si>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</si>
  <si>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</si>
  <si>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</si>
  <si>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</si>
  <si>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</si>
  <si>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</si>
  <si>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</si>
  <si>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</si>
  <si>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</si>
  <si>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</si>
  <si>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</si>
  <si>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</si>
  <si>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</si>
  <si>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</si>
  <si>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</si>
  <si>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</si>
  <si>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</si>
  <si>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</si>
  <si>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</si>
  <si>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</si>
  <si>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</si>
  <si>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</si>
  <si>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</si>
  <si>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</si>
  <si>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</si>
  <si>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</si>
  <si>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</si>
  <si>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</si>
  <si>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</si>
  <si>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</si>
  <si>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</si>
  <si>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</si>
  <si>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</si>
  <si>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</si>
  <si>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</si>
  <si>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</si>
  <si>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</si>
  <si>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</si>
  <si>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</si>
  <si>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</si>
  <si>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</si>
  <si>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</si>
  <si>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</si>
  <si>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</si>
  <si>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</si>
  <si>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</si>
  <si>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</si>
  <si>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</si>
  <si>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</si>
  <si>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</si>
  <si>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</si>
  <si>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</si>
  <si>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</si>
  <si>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</si>
  <si>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</si>
  <si>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</si>
  <si>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</si>
  <si>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</si>
  <si>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</si>
  <si>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</si>
  <si>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</si>
  <si>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</si>
  <si>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</si>
  <si>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</si>
  <si>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</si>
  <si>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</si>
  <si>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</si>
  <si>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</si>
  <si>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</si>
  <si>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</si>
  <si>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</si>
  <si>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</si>
  <si>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</si>
  <si>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</si>
  <si>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</si>
  <si>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</si>
  <si>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</si>
  <si>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</si>
  <si>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</si>
  <si>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</si>
  <si>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</si>
  <si>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</si>
  <si>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</si>
  <si>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</si>
  <si>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</si>
  <si>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</si>
  <si>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</si>
  <si>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</si>
  <si>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</si>
  <si>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</si>
  <si>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</si>
  <si>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</si>
  <si>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</si>
  <si>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</si>
  <si>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</si>
  <si>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</si>
  <si>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</si>
  <si>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</si>
  <si>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</si>
  <si>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</si>
  <si>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</si>
  <si>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</si>
  <si>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</si>
  <si>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</si>
  <si>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</si>
  <si>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</si>
  <si>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</si>
  <si>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</si>
  <si>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</si>
  <si>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</si>
  <si>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</si>
  <si>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</si>
  <si>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</si>
  <si>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</si>
  <si>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</si>
  <si>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</si>
  <si>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</si>
  <si>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</si>
  <si>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</si>
  <si>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</si>
  <si>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</si>
  <si>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</si>
  <si>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</si>
  <si>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</si>
  <si>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</si>
  <si>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</si>
  <si>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</si>
  <si>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</si>
  <si>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</si>
  <si>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</si>
  <si>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</si>
  <si>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</si>
  <si>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</si>
  <si>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</si>
  <si>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</si>
  <si>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</si>
  <si>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</si>
  <si>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</si>
  <si>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</si>
  <si>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</si>
  <si>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</si>
  <si>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</si>
  <si>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</si>
  <si>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</si>
  <si>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</si>
  <si>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</si>
  <si>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</si>
  <si>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</si>
  <si>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</si>
  <si>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</si>
  <si>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</si>
  <si>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</si>
  <si>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</si>
  <si>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</si>
  <si>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</si>
  <si>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</si>
  <si>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</si>
  <si>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</si>
  <si>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</si>
  <si>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</si>
  <si>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</si>
  <si>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</si>
  <si>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</si>
  <si>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</si>
  <si>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</si>
  <si>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</si>
  <si>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</si>
  <si>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</si>
  <si>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</si>
  <si>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</si>
  <si>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</si>
  <si>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</si>
  <si>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</si>
  <si>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</si>
  <si>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</si>
  <si>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</si>
  <si>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</si>
  <si>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</si>
  <si>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</si>
  <si>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</si>
  <si>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</si>
  <si>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</si>
  <si>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</si>
  <si>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</si>
  <si>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</si>
  <si>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</si>
  <si>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</si>
  <si>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</si>
  <si>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</si>
  <si>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</si>
  <si>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</si>
  <si>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</si>
  <si>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</si>
  <si>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</si>
  <si>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</si>
  <si>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</si>
  <si>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</si>
  <si>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</si>
  <si>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</si>
  <si>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</si>
  <si>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</si>
  <si>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</si>
  <si>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</si>
  <si>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</si>
  <si>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</si>
  <si>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</si>
  <si>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</si>
  <si>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</si>
  <si>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</si>
  <si>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</si>
  <si>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</si>
  <si>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</si>
  <si>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</si>
  <si>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</si>
  <si>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</si>
  <si>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</si>
  <si>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</si>
  <si>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</si>
  <si>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</si>
  <si>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</si>
  <si>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</si>
  <si>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</si>
  <si>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</si>
  <si>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</si>
  <si>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</si>
  <si>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</si>
  <si>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</si>
  <si>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</si>
  <si>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</si>
  <si>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</si>
  <si>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</si>
  <si>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</si>
  <si>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</si>
  <si>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</si>
  <si>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</si>
  <si>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</si>
  <si>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</si>
  <si>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</si>
  <si>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</si>
  <si>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</si>
  <si>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</si>
  <si>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</si>
  <si>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</si>
  <si>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</si>
  <si>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</si>
  <si>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</si>
  <si>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</si>
  <si>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</si>
  <si>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</si>
  <si>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</si>
  <si>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</si>
  <si>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</si>
  <si>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</si>
  <si>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</si>
  <si>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</si>
  <si>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</si>
  <si>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</si>
  <si>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</si>
  <si>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</si>
  <si>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</si>
  <si>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</si>
  <si>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</si>
  <si>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</si>
  <si>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</si>
  <si>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</si>
  <si>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</si>
  <si>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</si>
  <si>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</si>
  <si>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</si>
  <si>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</si>
  <si>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</si>
  <si>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</si>
  <si>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</si>
  <si>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</si>
  <si>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</si>
  <si>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</si>
  <si>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</si>
  <si>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</si>
  <si>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</si>
  <si>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</si>
  <si>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</si>
  <si>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</si>
  <si>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</si>
  <si>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</si>
  <si>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</si>
  <si>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</si>
  <si>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</si>
  <si>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</si>
  <si>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</si>
  <si>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</si>
  <si>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</si>
  <si>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</si>
  <si>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</si>
  <si>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</si>
  <si>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</si>
  <si>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</si>
  <si>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</si>
  <si>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</si>
  <si>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</si>
  <si>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</si>
  <si>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</si>
  <si>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</si>
  <si>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</si>
  <si>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</si>
  <si>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</si>
  <si>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</si>
  <si>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</si>
  <si>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</si>
  <si>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</si>
  <si>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</si>
  <si>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</si>
  <si>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</si>
  <si>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</si>
  <si>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</si>
  <si>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</si>
  <si>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</si>
  <si>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</si>
  <si>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</si>
  <si>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</si>
  <si>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</si>
  <si>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</si>
  <si>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</si>
  <si>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</si>
  <si>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</si>
  <si>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</si>
  <si>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</si>
  <si>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</si>
  <si>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</si>
  <si>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</si>
  <si>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</si>
  <si>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</si>
  <si>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</si>
  <si>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</si>
  <si>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</si>
  <si>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</si>
  <si>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</si>
  <si>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</si>
  <si>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</si>
  <si>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</si>
  <si>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</si>
  <si>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</si>
  <si>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</si>
  <si>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</si>
  <si>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</si>
  <si>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</si>
  <si>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</si>
  <si>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</si>
  <si>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</si>
  <si>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</si>
  <si>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</si>
  <si>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</si>
  <si>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</si>
  <si>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</si>
  <si>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</si>
  <si>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</si>
  <si>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</si>
  <si>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</si>
  <si>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</si>
  <si>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</si>
  <si>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</si>
  <si>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</si>
  <si>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</si>
  <si>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</si>
  <si>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</si>
  <si>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</si>
  <si>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</si>
  <si>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</si>
  <si>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</si>
  <si>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</si>
  <si>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</si>
  <si>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</si>
  <si>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</si>
  <si>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</si>
  <si>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</si>
  <si>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</si>
  <si>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</si>
  <si>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</si>
  <si>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</si>
  <si>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</si>
  <si>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</si>
  <si>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</si>
  <si>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</si>
  <si>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</si>
  <si>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</si>
  <si>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</si>
  <si>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</si>
  <si>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</si>
  <si>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</si>
  <si>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</si>
  <si>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</si>
  <si>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</si>
  <si>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</si>
  <si>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</si>
  <si>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</si>
  <si>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</si>
  <si>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</si>
  <si>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</si>
  <si>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</si>
  <si>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</si>
  <si>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</si>
  <si>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</si>
  <si>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</si>
  <si>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</si>
  <si>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</si>
  <si>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</si>
  <si>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</si>
  <si>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</si>
  <si>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</si>
  <si>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</si>
  <si>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</si>
  <si>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</si>
  <si>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</si>
  <si>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</si>
  <si>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</si>
  <si>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</si>
  <si>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</si>
  <si>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</si>
  <si>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</si>
  <si>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</si>
  <si>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</si>
  <si>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</si>
  <si>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</si>
  <si>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</si>
  <si>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</si>
  <si>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</si>
  <si>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</si>
  <si>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</si>
  <si>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</si>
  <si>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</si>
  <si>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</si>
  <si>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</si>
  <si>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</si>
  <si>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</si>
  <si>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</si>
  <si>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</si>
  <si>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</si>
  <si>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</si>
  <si>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</si>
  <si>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</si>
  <si>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</si>
  <si>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</si>
  <si>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</si>
  <si>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</si>
  <si>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</si>
  <si>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</si>
  <si>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</si>
  <si>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</si>
  <si>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</si>
  <si>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</si>
  <si>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</si>
  <si>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</si>
  <si>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</si>
  <si>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</si>
  <si>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</si>
  <si>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</si>
  <si>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</si>
  <si>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</si>
  <si>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</si>
  <si>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</si>
  <si>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</si>
  <si>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</si>
  <si>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</si>
  <si>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</si>
  <si>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</si>
  <si>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</si>
  <si>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</si>
  <si>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</si>
  <si>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</si>
  <si>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</si>
  <si>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</si>
  <si>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</si>
  <si>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</si>
  <si>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</si>
  <si>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</si>
  <si>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</si>
  <si>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</si>
  <si>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</si>
  <si>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</si>
  <si>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</si>
  <si>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</si>
  <si>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</si>
  <si>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</si>
  <si>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</si>
  <si>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</si>
  <si>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</si>
  <si>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</si>
  <si>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</si>
  <si>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</si>
  <si>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</si>
  <si>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</si>
  <si>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</si>
  <si>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</si>
  <si>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</si>
  <si>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</si>
  <si>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</si>
  <si>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</si>
  <si>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</si>
  <si>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</si>
  <si>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</si>
  <si>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</si>
  <si>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</si>
  <si>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</si>
  <si>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</si>
  <si>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</si>
  <si>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</si>
  <si>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</si>
  <si>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</si>
  <si>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</si>
  <si>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</si>
  <si>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</si>
  <si>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</si>
  <si>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</si>
  <si>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</si>
  <si>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</si>
  <si>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</si>
  <si>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</si>
  <si>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</si>
  <si>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</si>
  <si>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</si>
  <si>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</si>
  <si>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</si>
  <si>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</si>
  <si>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</si>
  <si>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</si>
  <si>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</si>
  <si>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</si>
  <si>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</si>
  <si>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</si>
  <si>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</si>
  <si>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</si>
  <si>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</si>
  <si>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</si>
  <si>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</si>
  <si>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</si>
  <si>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</si>
  <si>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</si>
  <si>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</si>
  <si>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</si>
  <si>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</si>
  <si>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</si>
  <si>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</si>
  <si>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</si>
  <si>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</si>
  <si>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</si>
  <si>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</si>
  <si>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</si>
  <si>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</si>
  <si>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</si>
  <si>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</si>
  <si>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</si>
  <si>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</si>
  <si>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</si>
  <si>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</si>
  <si>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</si>
  <si>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</si>
  <si>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</si>
  <si>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</si>
  <si>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</si>
  <si>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</si>
  <si>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</si>
  <si>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</si>
  <si>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</si>
  <si>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</si>
  <si>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</si>
  <si>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</si>
  <si>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</si>
  <si>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</si>
  <si>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</si>
  <si>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</si>
  <si>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</si>
  <si>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</si>
  <si>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</si>
  <si>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</si>
  <si>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</si>
  <si>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</si>
  <si>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</si>
  <si>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</si>
  <si>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</si>
  <si>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</si>
  <si>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</si>
  <si>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</si>
  <si>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</si>
  <si>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</si>
  <si>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</si>
  <si>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</si>
  <si>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</si>
  <si>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</si>
  <si>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</si>
  <si>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</si>
  <si>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</si>
  <si>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</si>
  <si>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</si>
  <si>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</si>
  <si>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</si>
  <si>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</si>
  <si>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</si>
  <si>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</si>
  <si>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</si>
  <si>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</si>
  <si>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</si>
  <si>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</si>
  <si>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</si>
  <si>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</si>
  <si>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</si>
  <si>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</si>
  <si>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</si>
  <si>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</si>
  <si>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</si>
  <si>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</si>
  <si>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</si>
  <si>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</si>
  <si>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</si>
  <si>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</si>
  <si>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</si>
  <si>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</si>
  <si>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</si>
  <si>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</si>
  <si>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</si>
  <si>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</si>
  <si>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</si>
  <si>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</si>
  <si>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</si>
  <si>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</si>
  <si>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</si>
  <si>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</si>
  <si>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</si>
  <si>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</si>
  <si>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</si>
  <si>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</si>
  <si>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</si>
  <si>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</si>
  <si>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</si>
  <si>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</si>
  <si>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</si>
  <si>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</si>
  <si>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</si>
  <si>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</si>
  <si>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</si>
  <si>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</si>
  <si>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</si>
  <si>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</si>
  <si>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</si>
  <si>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</si>
  <si>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</si>
  <si>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</si>
  <si>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</si>
  <si>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</si>
  <si>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</si>
  <si>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</si>
  <si>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</si>
  <si>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</si>
  <si>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</si>
  <si>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</si>
  <si>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</si>
  <si>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</si>
  <si>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</si>
  <si>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</si>
  <si>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</si>
  <si>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</si>
  <si>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</si>
  <si>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</si>
  <si>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</si>
  <si>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</si>
  <si>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</si>
  <si>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</si>
  <si>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</si>
  <si>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</si>
  <si>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</si>
  <si>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</si>
  <si>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</si>
  <si>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</si>
  <si>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</si>
  <si>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</si>
  <si>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</si>
  <si>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</si>
  <si>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</si>
  <si>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</si>
  <si>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</si>
  <si>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</si>
  <si>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</si>
  <si>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</si>
  <si>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</si>
  <si>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</si>
  <si>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</si>
  <si>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</si>
  <si>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</si>
  <si>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</si>
  <si>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</si>
  <si>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</si>
  <si>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</si>
  <si>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</si>
  <si>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</si>
  <si>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</si>
  <si>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</si>
  <si>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</si>
  <si>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</si>
  <si>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</si>
  <si>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</si>
  <si>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</si>
  <si>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</si>
  <si>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</si>
  <si>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</si>
  <si>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</si>
  <si>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</si>
  <si>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</si>
  <si>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</si>
  <si>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</si>
  <si>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</si>
  <si>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</si>
  <si>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</si>
  <si>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</si>
  <si>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</si>
  <si>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</si>
  <si>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</si>
  <si>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</si>
  <si>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</si>
  <si>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</si>
  <si>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</si>
  <si>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</si>
  <si>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</si>
  <si>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</si>
  <si>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</si>
  <si>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</si>
  <si>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</si>
  <si>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</si>
  <si>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</si>
  <si>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</si>
  <si>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</si>
  <si>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</si>
  <si>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</si>
  <si>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</si>
  <si>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</si>
  <si>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</si>
  <si>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</si>
  <si>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</si>
  <si>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</si>
  <si>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</si>
  <si>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</si>
  <si>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</si>
  <si>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</si>
  <si>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</si>
  <si>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</si>
  <si>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</si>
  <si>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</si>
  <si>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</si>
  <si>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</si>
  <si>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</si>
  <si>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</si>
  <si>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</si>
  <si>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</si>
  <si>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</si>
  <si>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</si>
  <si>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</si>
  <si>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</si>
  <si>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</si>
  <si>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</si>
  <si>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</si>
  <si>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</si>
  <si>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</si>
  <si>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</si>
  <si>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</si>
  <si>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</si>
  <si>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</si>
  <si>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</si>
  <si>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</si>
  <si>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</si>
  <si>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</si>
  <si>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</si>
  <si>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</si>
  <si>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</si>
  <si>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</si>
  <si>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</si>
  <si>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</si>
  <si>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</si>
  <si>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</si>
  <si>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</si>
  <si>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</si>
  <si>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</si>
  <si>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</si>
  <si>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</si>
  <si>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</si>
  <si>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</si>
  <si>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</si>
  <si>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</si>
  <si>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</si>
  <si>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</si>
  <si>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</si>
  <si>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</si>
  <si>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</si>
  <si>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</si>
  <si>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</si>
  <si>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</si>
  <si>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</si>
  <si>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</si>
  <si>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</si>
  <si>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</si>
  <si>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</si>
  <si>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</si>
  <si>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</si>
  <si>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</si>
  <si>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</si>
  <si>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</si>
  <si>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</si>
  <si>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</si>
  <si>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</si>
  <si>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</si>
  <si>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</si>
  <si>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</si>
  <si>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</si>
  <si>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</si>
  <si>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</si>
  <si>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</si>
  <si>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</si>
  <si>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</si>
  <si>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</si>
  <si>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</si>
  <si>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</si>
  <si>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</si>
  <si>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</si>
  <si>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</si>
  <si>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</si>
  <si>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</si>
  <si>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</si>
  <si>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</si>
  <si>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</si>
  <si>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</si>
  <si>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</si>
  <si>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</si>
  <si>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</si>
  <si>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</si>
  <si>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</si>
  <si>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</si>
  <si>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</si>
  <si>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</si>
  <si>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</si>
  <si>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</si>
  <si>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</si>
  <si>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</si>
  <si>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</si>
  <si>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</si>
  <si>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</si>
  <si>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</si>
  <si>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</si>
  <si>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</si>
  <si>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</si>
  <si>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</si>
  <si>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</si>
  <si>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</si>
  <si>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</si>
  <si>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</si>
  <si>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</si>
  <si>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</si>
  <si>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</si>
  <si>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</si>
  <si>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</si>
  <si>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</si>
  <si>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</si>
  <si>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</si>
  <si>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</si>
  <si>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</si>
  <si>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</si>
  <si>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</si>
  <si>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</si>
  <si>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</si>
  <si>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</si>
  <si>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</si>
  <si>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</si>
  <si>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</si>
  <si>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</si>
  <si>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</si>
  <si>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</si>
  <si>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</si>
  <si>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</si>
  <si>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</si>
  <si>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</si>
  <si>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</si>
  <si>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</si>
  <si>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</si>
  <si>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</si>
  <si>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</si>
  <si>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</si>
  <si>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</si>
  <si>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</si>
  <si>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</si>
  <si>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</si>
  <si>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</si>
  <si>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</si>
  <si>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</si>
  <si>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</si>
  <si>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</si>
  <si>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</si>
  <si>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</si>
  <si>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</si>
  <si>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</si>
  <si>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</si>
  <si>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</si>
  <si>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</si>
  <si>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</si>
  <si>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</si>
  <si>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</si>
  <si>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</si>
  <si>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</si>
  <si>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</si>
  <si>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</si>
  <si>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</si>
  <si>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</si>
  <si>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</si>
  <si>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</si>
  <si>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</si>
  <si>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</si>
  <si>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</si>
  <si>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</si>
  <si>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</si>
  <si>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</si>
  <si>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</si>
  <si>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</si>
  <si>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</si>
  <si>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</si>
  <si>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</si>
  <si>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</si>
  <si>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</si>
  <si>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</si>
  <si>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</si>
  <si>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</si>
  <si>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</si>
  <si>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</si>
  <si>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</si>
  <si>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</si>
  <si>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</si>
  <si>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</si>
  <si>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</si>
  <si>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</si>
  <si>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</si>
  <si>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</si>
  <si>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</si>
  <si>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</si>
  <si>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</si>
  <si>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</si>
  <si>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</si>
  <si>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</si>
  <si>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</si>
  <si>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</si>
  <si>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</si>
  <si>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</si>
  <si>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</si>
  <si>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</si>
  <si>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</si>
  <si>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</si>
  <si>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</si>
  <si>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</si>
  <si>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</si>
  <si>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</si>
  <si>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</si>
  <si>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</si>
  <si>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</si>
  <si>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</si>
  <si>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</si>
  <si>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</si>
  <si>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</si>
  <si>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</si>
  <si>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</si>
  <si>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</si>
  <si>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</si>
  <si>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</si>
  <si>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</si>
  <si>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</si>
  <si>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</si>
  <si>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</si>
  <si>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</si>
  <si>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</si>
  <si>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</si>
  <si>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</si>
  <si>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</si>
  <si>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</si>
  <si>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</si>
  <si>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</si>
  <si>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</si>
  <si>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</si>
  <si>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</si>
  <si>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</si>
  <si>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</si>
  <si>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</si>
  <si>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</si>
  <si>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</si>
  <si>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</si>
  <si>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</si>
  <si>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</si>
  <si>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</si>
  <si>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</si>
  <si>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</si>
  <si>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</si>
  <si>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</si>
  <si>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</si>
  <si>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</si>
  <si>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</si>
  <si>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</si>
  <si>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</si>
  <si>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</si>
  <si>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</si>
  <si>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</si>
  <si>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</si>
  <si>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</si>
  <si>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</si>
  <si>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</si>
  <si>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</si>
  <si>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</si>
  <si>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</si>
  <si>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</si>
  <si>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</si>
  <si>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</si>
  <si>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</si>
  <si>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</si>
  <si>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</si>
  <si>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</si>
  <si>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</si>
  <si>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</si>
  <si>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</si>
  <si>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</si>
  <si>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</si>
  <si>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</si>
  <si>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</si>
  <si>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</si>
  <si>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</si>
  <si>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</si>
  <si>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</si>
  <si>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</si>
  <si>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</si>
  <si>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</si>
  <si>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</si>
  <si>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</si>
  <si>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</si>
  <si>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</si>
  <si>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</si>
  <si>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</si>
  <si>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</si>
  <si>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</si>
  <si>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</si>
  <si>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</si>
  <si>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</si>
  <si>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</si>
  <si>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</si>
  <si>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</si>
  <si>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</si>
  <si>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</si>
  <si>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</si>
  <si>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</si>
  <si>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</si>
  <si>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</si>
  <si>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</si>
  <si>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</si>
  <si>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</si>
  <si>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</si>
  <si>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</si>
  <si>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</si>
  <si>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</si>
  <si>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</si>
  <si>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</si>
  <si>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</si>
  <si>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</si>
  <si>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</si>
  <si>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</si>
  <si>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</si>
  <si>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</si>
  <si>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</si>
  <si>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</si>
  <si>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</si>
  <si>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</si>
  <si>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</si>
  <si>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</si>
  <si>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</si>
  <si>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</si>
  <si>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</si>
  <si>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</si>
  <si>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</si>
  <si>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</si>
  <si>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</si>
  <si>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</si>
  <si>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</si>
  <si>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</si>
  <si>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</si>
  <si>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</si>
  <si>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</si>
  <si>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</si>
  <si>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</si>
  <si>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</si>
  <si>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</si>
  <si>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</si>
  <si>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</si>
  <si>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</si>
  <si>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</si>
  <si>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</si>
  <si>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</si>
  <si>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</si>
  <si>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</si>
  <si>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</si>
  <si>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</si>
  <si>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</si>
  <si>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</si>
  <si>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</si>
  <si>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</si>
  <si>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</si>
  <si>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</si>
  <si>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</si>
  <si>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</si>
  <si>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</si>
  <si>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</si>
  <si>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</si>
  <si>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</si>
  <si>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</si>
  <si>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</si>
  <si>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</si>
  <si>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</si>
  <si>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</si>
  <si>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</si>
  <si>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</si>
  <si>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</si>
  <si>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</si>
  <si>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</si>
  <si>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</si>
  <si>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</si>
  <si>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</si>
  <si>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</si>
  <si>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</si>
  <si>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</si>
  <si>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</si>
  <si>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</si>
  <si>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</si>
  <si>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</si>
  <si>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</si>
  <si>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</si>
  <si>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</si>
  <si>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</si>
  <si>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</si>
  <si>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</si>
  <si>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</si>
  <si>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</si>
  <si>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</si>
  <si>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</si>
  <si>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</si>
  <si>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</si>
  <si>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</si>
  <si>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</si>
  <si>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</si>
  <si>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</si>
  <si>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</si>
  <si>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</si>
  <si>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</si>
  <si>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</si>
  <si>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</si>
  <si>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</si>
  <si>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</si>
  <si>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</si>
  <si>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</si>
  <si>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</si>
  <si>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</si>
  <si>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</si>
  <si>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</si>
  <si>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</si>
  <si>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</si>
  <si>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</si>
  <si>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</si>
  <si>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</si>
  <si>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</si>
  <si>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</si>
  <si>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</si>
  <si>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</si>
  <si>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</si>
  <si>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</si>
  <si>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</si>
  <si>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</si>
  <si>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</si>
  <si>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</si>
  <si>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</si>
  <si>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</si>
  <si>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</si>
  <si>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</si>
  <si>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</si>
  <si>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</si>
  <si>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</si>
  <si>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</si>
  <si>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</si>
  <si>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</si>
  <si>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</si>
  <si>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</si>
  <si>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</si>
  <si>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</si>
  <si>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</si>
  <si>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</si>
  <si>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</si>
  <si>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</si>
  <si>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</si>
  <si>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</si>
  <si>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</si>
  <si>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</si>
  <si>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</si>
  <si>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</si>
  <si>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</si>
  <si>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</si>
  <si>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</si>
  <si>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</si>
  <si>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</si>
  <si>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</si>
  <si>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</si>
  <si>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</si>
  <si>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</si>
  <si>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</si>
  <si>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</si>
  <si>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</si>
  <si>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</si>
  <si>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</si>
  <si>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</si>
  <si>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</si>
  <si>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</si>
  <si>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</si>
  <si>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</si>
  <si>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</si>
  <si>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</si>
  <si>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</si>
  <si>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</si>
  <si>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</si>
  <si>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</si>
  <si>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</si>
  <si>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</si>
  <si>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</si>
  <si>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</si>
  <si>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</si>
  <si>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</si>
  <si>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</si>
  <si>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</si>
  <si>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</si>
  <si>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</si>
  <si>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</si>
  <si>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</si>
  <si>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</si>
  <si>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</si>
  <si>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</si>
  <si>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</si>
  <si>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</si>
  <si>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</si>
  <si>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</si>
  <si>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</si>
  <si>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</si>
  <si>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</si>
  <si>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</si>
  <si>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</si>
  <si>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</si>
  <si>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</si>
  <si>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</si>
  <si>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</si>
  <si>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</si>
  <si>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</si>
  <si>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</si>
  <si>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</si>
  <si>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</si>
  <si>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</si>
  <si>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</si>
  <si>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</si>
  <si>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</si>
  <si>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</si>
  <si>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</si>
  <si>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</si>
  <si>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</si>
  <si>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</si>
  <si>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</si>
  <si>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</si>
  <si>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</si>
  <si>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</si>
  <si>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</si>
  <si>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</si>
  <si>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</si>
  <si>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</si>
  <si>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</si>
  <si>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</si>
  <si>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</si>
  <si>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</si>
  <si>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</si>
  <si>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</si>
  <si>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</si>
  <si>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</si>
  <si>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</si>
  <si>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</si>
  <si>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</si>
  <si>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</si>
  <si>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</si>
  <si>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</si>
  <si>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</si>
  <si>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</si>
  <si>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</si>
  <si>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</si>
  <si>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</si>
  <si>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</si>
  <si>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</si>
  <si>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</si>
  <si>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</si>
  <si>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</si>
  <si>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</si>
  <si>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</si>
  <si>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</si>
  <si>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</si>
  <si>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</si>
  <si>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</si>
  <si>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</si>
  <si>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</si>
  <si>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</si>
  <si>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</si>
  <si>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</si>
  <si>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</si>
  <si>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</si>
  <si>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</si>
  <si>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</si>
  <si>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</si>
  <si>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</si>
  <si>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</si>
  <si>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</si>
  <si>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</si>
  <si>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</si>
  <si>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</si>
  <si>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</si>
  <si>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</si>
  <si>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</si>
  <si>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</si>
  <si>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</si>
  <si>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</si>
  <si>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</si>
  <si>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</si>
  <si>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</si>
  <si>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</si>
  <si>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</si>
  <si>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</si>
  <si>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</si>
  <si>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</si>
  <si>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</si>
  <si>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</si>
  <si>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</si>
  <si>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</si>
  <si>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</si>
  <si>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</si>
  <si>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</si>
  <si>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</si>
  <si>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</si>
  <si>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</si>
  <si>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</si>
  <si>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</si>
  <si>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</si>
  <si>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</si>
  <si>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</si>
  <si>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</si>
  <si>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</si>
  <si>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</si>
  <si>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</si>
  <si>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</si>
  <si>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</si>
  <si>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</si>
  <si>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</si>
  <si>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</si>
  <si>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</si>
  <si>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</si>
  <si>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</si>
  <si>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</si>
  <si>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</si>
  <si>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</si>
  <si>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</si>
  <si>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</si>
  <si>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</si>
  <si>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</si>
  <si>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</si>
  <si>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</si>
  <si>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</si>
  <si>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</si>
  <si>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</si>
  <si>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</si>
  <si>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</si>
  <si>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</si>
  <si>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</si>
  <si>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</si>
  <si>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</si>
  <si>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</si>
  <si>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</si>
  <si>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</si>
  <si>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</si>
  <si>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</si>
  <si>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</si>
  <si>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</si>
  <si>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</si>
  <si>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</si>
  <si>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</si>
  <si>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</si>
  <si>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</si>
  <si>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</si>
  <si>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</si>
  <si>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</si>
  <si>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</si>
  <si>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</si>
  <si>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</si>
  <si>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</si>
  <si>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</si>
  <si>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</si>
  <si>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</si>
  <si>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</si>
  <si>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</si>
  <si>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</si>
  <si>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</si>
  <si>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</si>
  <si>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</si>
  <si>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</si>
  <si>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</si>
  <si>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</si>
  <si>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</si>
  <si>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</si>
  <si>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</si>
  <si>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</si>
  <si>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</si>
  <si>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</si>
  <si>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</si>
  <si>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</si>
  <si>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</si>
  <si>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</si>
  <si>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</si>
  <si>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</si>
  <si>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</si>
  <si>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</si>
  <si>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</si>
  <si>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</si>
  <si>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</si>
  <si>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</si>
  <si>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</si>
  <si>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</si>
  <si>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</si>
  <si>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</si>
  <si>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</si>
  <si>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</si>
  <si>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</si>
  <si>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</si>
  <si>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</si>
  <si>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</si>
  <si>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</si>
  <si>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</si>
  <si>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</si>
  <si>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</si>
  <si>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</si>
  <si>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</si>
  <si>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</si>
  <si>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</si>
  <si>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</si>
  <si>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</si>
  <si>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</si>
  <si>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</si>
  <si>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</si>
  <si>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</si>
  <si>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</si>
  <si>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</si>
  <si>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</si>
  <si>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</si>
  <si>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</si>
  <si>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</si>
  <si>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</si>
  <si>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</si>
  <si>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</si>
  <si>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</si>
  <si>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</si>
  <si>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</si>
  <si>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</si>
  <si>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</si>
  <si>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</si>
  <si>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</si>
  <si>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</si>
  <si>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</si>
  <si>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</si>
  <si>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</si>
  <si>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</si>
  <si>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</si>
  <si>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</si>
  <si>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</si>
  <si>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</si>
  <si>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</si>
  <si>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</si>
  <si>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</si>
  <si>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</si>
  <si>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</si>
  <si>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</si>
  <si>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</si>
  <si>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</si>
  <si>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</si>
  <si>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</si>
  <si>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</si>
  <si>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</si>
  <si>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</si>
  <si>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</si>
  <si>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</si>
  <si>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</si>
  <si>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</si>
  <si>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</si>
  <si>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</si>
  <si>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</si>
  <si>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</si>
  <si>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</si>
  <si>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</si>
  <si>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</si>
  <si>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</si>
  <si>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</si>
  <si>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</si>
  <si>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</si>
  <si>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</si>
  <si>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</si>
  <si>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</si>
  <si>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</si>
  <si>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</si>
  <si>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</si>
  <si>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</si>
  <si>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</si>
  <si>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</si>
  <si>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</si>
  <si>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</si>
  <si>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</si>
  <si>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</si>
  <si>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</si>
  <si>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</si>
  <si>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</si>
  <si>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</si>
  <si>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</si>
  <si>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</si>
  <si>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</si>
  <si>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</si>
  <si>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</si>
  <si>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</si>
  <si>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</si>
  <si>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</si>
  <si>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</si>
  <si>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</si>
  <si>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</si>
  <si>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</si>
  <si>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</si>
  <si>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</si>
  <si>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</si>
  <si>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</si>
  <si>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</si>
  <si>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</si>
  <si>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</si>
  <si>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</si>
  <si>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</si>
  <si>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</si>
  <si>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</si>
  <si>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</si>
  <si>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</si>
  <si>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</si>
  <si>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</si>
  <si>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</si>
  <si>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</si>
  <si>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</si>
  <si>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</si>
  <si>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</si>
  <si>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</si>
  <si>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</si>
  <si>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</si>
  <si>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</si>
  <si>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</si>
  <si>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</si>
  <si>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</si>
  <si>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</si>
  <si>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</si>
  <si>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</si>
  <si>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</si>
  <si>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</si>
  <si>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</si>
  <si>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</si>
  <si>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</si>
  <si>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</si>
  <si>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</si>
  <si>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</si>
  <si>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</si>
  <si>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</si>
  <si>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</si>
  <si>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</si>
  <si>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</si>
  <si>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</si>
  <si>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</si>
  <si>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</si>
  <si>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</si>
  <si>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</si>
  <si>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</si>
  <si>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</si>
  <si>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</si>
  <si>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</si>
  <si>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</si>
  <si>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</si>
  <si>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</si>
  <si>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</si>
  <si>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</si>
  <si>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</si>
  <si>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</si>
  <si>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</si>
  <si>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</si>
  <si>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</si>
  <si>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</si>
  <si>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</si>
  <si>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</si>
  <si>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</si>
  <si>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</si>
  <si>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</si>
  <si>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</si>
  <si>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</si>
  <si>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</si>
  <si>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</si>
  <si>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</si>
  <si>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</si>
  <si>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</si>
  <si>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</si>
  <si>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</si>
  <si>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</si>
  <si>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</si>
  <si>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</si>
  <si>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</si>
  <si>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</si>
  <si>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</si>
  <si>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</si>
  <si>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</si>
  <si>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</si>
  <si>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</si>
  <si>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</si>
  <si>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</si>
  <si>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</si>
  <si>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</si>
  <si>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</si>
  <si>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</si>
  <si>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</si>
  <si>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</si>
  <si>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</si>
  <si>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</si>
  <si>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</si>
  <si>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</si>
  <si>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</si>
  <si>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</si>
  <si>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</si>
  <si>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</si>
  <si>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</si>
  <si>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</si>
  <si>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</si>
  <si>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</si>
  <si>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</si>
  <si>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</si>
  <si>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</si>
  <si>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</si>
  <si>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</si>
  <si>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</si>
  <si>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</si>
  <si>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</si>
  <si>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</si>
  <si>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</si>
  <si>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</si>
  <si>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</si>
  <si>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</si>
  <si>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</si>
  <si>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</si>
  <si>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</si>
  <si>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</si>
  <si>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</si>
  <si>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</si>
  <si>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</si>
  <si>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</si>
  <si>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</si>
  <si>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</si>
  <si>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</si>
  <si>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</si>
  <si>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</si>
  <si>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</si>
  <si>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</si>
  <si>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</si>
  <si>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</si>
  <si>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</si>
  <si>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</si>
  <si>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</si>
  <si>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</si>
  <si>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</si>
  <si>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</si>
  <si>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</si>
  <si>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</si>
  <si>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</si>
  <si>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</si>
  <si>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</si>
  <si>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</si>
  <si>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</si>
  <si>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</si>
  <si>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</si>
  <si>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</si>
  <si>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</si>
  <si>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</si>
  <si>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</si>
  <si>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</si>
  <si>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</si>
  <si>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</si>
  <si>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</si>
  <si>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</si>
  <si>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</si>
  <si>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</si>
  <si>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</si>
  <si>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</si>
  <si>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</si>
  <si>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</si>
  <si>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</si>
  <si>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</si>
  <si>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</si>
  <si>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</si>
  <si>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</si>
  <si>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</si>
  <si>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</si>
  <si>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</si>
  <si>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</si>
  <si>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</si>
  <si>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</si>
  <si>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</si>
  <si>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</si>
  <si>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</si>
  <si>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</si>
  <si>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</si>
  <si>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</si>
  <si>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</si>
  <si>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</si>
  <si>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</si>
  <si>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</si>
  <si>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</si>
  <si>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</si>
  <si>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</si>
  <si>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</si>
  <si>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</si>
  <si>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</si>
  <si>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</si>
  <si>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</si>
  <si>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</si>
  <si>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</si>
  <si>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</si>
  <si>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</si>
  <si>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</si>
  <si>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</si>
  <si>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</si>
  <si>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</si>
  <si>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</si>
  <si>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</si>
  <si>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</si>
  <si>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</si>
  <si>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</si>
  <si>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</si>
  <si>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</si>
  <si>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</si>
  <si>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</si>
  <si>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</si>
  <si>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</si>
  <si>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</si>
  <si>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</si>
  <si>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</si>
  <si>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</si>
  <si>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</si>
  <si>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</si>
  <si>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</si>
  <si>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</si>
  <si>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</si>
  <si>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</si>
  <si>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</si>
  <si>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</si>
  <si>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</si>
  <si>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</si>
  <si>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</si>
  <si>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</si>
  <si>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</si>
  <si>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</si>
  <si>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</si>
  <si>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</si>
  <si>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</si>
  <si>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</si>
  <si>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</si>
  <si>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</si>
  <si>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</si>
  <si>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</si>
  <si>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</si>
  <si>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</si>
  <si>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</si>
  <si>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</si>
  <si>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</si>
  <si>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</si>
  <si>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</si>
  <si>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</si>
  <si>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</si>
  <si>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</si>
  <si>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</si>
  <si>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</si>
  <si>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</si>
  <si>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</si>
  <si>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</si>
  <si>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</si>
  <si>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</si>
  <si>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</si>
  <si>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</si>
  <si>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</si>
  <si>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</si>
  <si>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</si>
  <si>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</si>
  <si>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</si>
  <si>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</si>
  <si>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</si>
  <si>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</si>
  <si>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</si>
  <si>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</si>
  <si>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</si>
  <si>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</si>
  <si>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</si>
  <si>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</si>
  <si>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</si>
  <si>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</si>
  <si>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</si>
  <si>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</si>
  <si>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</si>
  <si>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</si>
  <si>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</si>
  <si>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</si>
  <si>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</si>
  <si>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</si>
  <si>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</si>
  <si>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</si>
  <si>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</si>
  <si>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</si>
  <si>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</si>
  <si>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</si>
  <si>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</si>
  <si>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</si>
  <si>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</si>
  <si>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</si>
  <si>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</si>
  <si>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</si>
  <si>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</si>
  <si>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</si>
  <si>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</si>
  <si>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</si>
  <si>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</si>
  <si>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</si>
  <si>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</si>
  <si>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</si>
  <si>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</si>
  <si>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</si>
  <si>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</si>
  <si>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</si>
  <si>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</si>
  <si>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</si>
  <si>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</si>
  <si>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</si>
  <si>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</si>
  <si>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</si>
  <si>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</si>
  <si>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</si>
  <si>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</si>
  <si>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</si>
  <si>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</si>
  <si>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</si>
  <si>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</si>
  <si>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</si>
  <si>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</si>
  <si>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</si>
  <si>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</si>
  <si>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</si>
  <si>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</si>
  <si>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</si>
  <si>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</si>
  <si>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</si>
  <si>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</si>
  <si>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</si>
  <si>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</si>
  <si>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</si>
  <si>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</si>
  <si>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</si>
  <si>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</si>
  <si>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</si>
  <si>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</si>
  <si>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</si>
  <si>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</si>
  <si>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</si>
  <si>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</si>
  <si>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</si>
  <si>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</si>
  <si>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</si>
  <si>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</si>
  <si>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</si>
  <si>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</si>
  <si>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</si>
  <si>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</si>
  <si>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</si>
  <si>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</si>
  <si>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</si>
  <si>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</si>
  <si>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</si>
  <si>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</si>
  <si>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</si>
  <si>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</si>
  <si>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</si>
  <si>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</si>
  <si>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</si>
  <si>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</si>
  <si>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</si>
  <si>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</si>
  <si>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</si>
  <si>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</si>
  <si>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</si>
  <si>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</si>
  <si>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</si>
  <si>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</si>
  <si>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</si>
  <si>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</si>
  <si>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</si>
  <si>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</si>
  <si>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</si>
  <si>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</si>
  <si>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</si>
  <si>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</si>
  <si>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</si>
  <si>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</si>
  <si>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</si>
  <si>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</si>
  <si>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</si>
  <si>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</si>
  <si>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</si>
  <si>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</si>
  <si>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</si>
  <si>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</si>
  <si>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</si>
  <si>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</si>
  <si>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</si>
  <si>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</si>
  <si>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</si>
  <si>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</si>
  <si>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</si>
  <si>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</si>
  <si>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</si>
  <si>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</si>
  <si>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</si>
  <si>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</si>
  <si>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</si>
  <si>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</si>
  <si>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</si>
  <si>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</si>
  <si>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</si>
  <si>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</si>
  <si>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</si>
  <si>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</si>
  <si>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</si>
  <si>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</si>
  <si>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</si>
  <si>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</si>
  <si>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</si>
  <si>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</si>
  <si>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</si>
  <si>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</si>
  <si>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</si>
  <si>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</si>
  <si>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</si>
  <si>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</si>
  <si>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</si>
  <si>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</si>
  <si>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</si>
  <si>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</si>
  <si>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</si>
  <si>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</si>
  <si>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</si>
  <si>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</si>
  <si>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</si>
  <si>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</si>
  <si>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</si>
  <si>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</si>
  <si>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</si>
  <si>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</si>
  <si>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</si>
  <si>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</si>
  <si>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</si>
  <si>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</si>
  <si>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</si>
  <si>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</si>
  <si>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</si>
  <si>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</si>
  <si>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</si>
  <si>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</si>
  <si>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</si>
  <si>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</si>
  <si>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</si>
  <si>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</si>
  <si>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</si>
  <si>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</si>
  <si>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</si>
  <si>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</si>
  <si>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</si>
  <si>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</si>
  <si>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</si>
  <si>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</si>
  <si>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</si>
  <si>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</si>
  <si>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</si>
  <si>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</si>
  <si>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</si>
  <si>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</si>
  <si>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</si>
  <si>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</si>
  <si>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</si>
  <si>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</si>
  <si>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</si>
  <si>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</si>
  <si>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</si>
  <si>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</si>
  <si>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</si>
  <si>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</si>
  <si>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</si>
  <si>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</si>
  <si>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</si>
  <si>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</si>
  <si>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</si>
  <si>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</si>
  <si>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</si>
  <si>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</si>
  <si>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</si>
  <si>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</si>
  <si>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</si>
  <si>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</si>
  <si>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</si>
  <si>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</si>
  <si>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</si>
  <si>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</si>
  <si>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</si>
  <si>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</si>
  <si>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</si>
  <si>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</si>
  <si>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</si>
  <si>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</si>
  <si>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</si>
  <si>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</si>
  <si>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</si>
  <si>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</si>
  <si>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</si>
  <si>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</si>
  <si>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</si>
  <si>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</si>
  <si>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</si>
  <si>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</si>
  <si>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</si>
  <si>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</si>
  <si>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</si>
  <si>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</si>
  <si>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</si>
  <si>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</si>
  <si>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</si>
  <si>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</si>
  <si>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</si>
  <si>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</si>
  <si>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</si>
  <si>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</si>
  <si>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</si>
  <si>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</si>
  <si>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</si>
  <si>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</si>
  <si>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</si>
  <si>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</si>
  <si>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</si>
  <si>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</si>
  <si>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</si>
  <si>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</si>
  <si>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</si>
  <si>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</si>
  <si>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</si>
  <si>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</si>
  <si>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</si>
  <si>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</si>
  <si>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</si>
  <si>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</si>
  <si>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</si>
  <si>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</si>
  <si>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</si>
  <si>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</si>
  <si>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</si>
  <si>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</si>
  <si>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</si>
  <si>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</si>
  <si>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</si>
  <si>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</si>
  <si>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</si>
  <si>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</si>
  <si>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</si>
  <si>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</si>
  <si>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</si>
  <si>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</si>
  <si>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</si>
  <si>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</si>
  <si>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</si>
  <si>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</si>
  <si>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</si>
  <si>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</si>
  <si>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</si>
  <si>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</si>
  <si>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</si>
  <si>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</si>
  <si>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</si>
  <si>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</si>
  <si>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</si>
  <si>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</si>
  <si>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</si>
  <si>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</si>
  <si>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</si>
  <si>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</si>
  <si>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</si>
  <si>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</si>
  <si>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</si>
  <si>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</si>
  <si>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</si>
  <si>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</si>
  <si>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</si>
  <si>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</si>
  <si>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</si>
  <si>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</si>
  <si>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</si>
  <si>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</si>
  <si>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</si>
  <si>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</si>
  <si>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</si>
  <si>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</si>
  <si>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</si>
  <si>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</si>
  <si>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</si>
  <si>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</si>
  <si>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</si>
  <si>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</si>
  <si>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</si>
  <si>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</si>
  <si>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</si>
  <si>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</si>
  <si>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</si>
  <si>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</si>
  <si>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</si>
  <si>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</si>
  <si>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</si>
  <si>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</si>
  <si>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</si>
  <si>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</si>
  <si>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</si>
  <si>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</si>
  <si>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</si>
  <si>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</si>
  <si>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</si>
  <si>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</si>
  <si>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</si>
  <si>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</si>
  <si>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</si>
  <si>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</si>
  <si>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</si>
  <si>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</si>
  <si>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</si>
  <si>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</si>
  <si>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</si>
  <si>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</si>
  <si>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</si>
  <si>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</si>
  <si>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</si>
  <si>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</si>
  <si>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</si>
  <si>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</si>
  <si>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</si>
  <si>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</si>
  <si>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</si>
  <si>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</si>
  <si>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</si>
  <si>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</si>
  <si>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</si>
  <si>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</si>
  <si>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</si>
  <si>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</si>
  <si>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</si>
  <si>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</si>
  <si>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</si>
  <si>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</si>
  <si>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</si>
  <si>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</si>
  <si>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</si>
  <si>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</si>
  <si>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</si>
  <si>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</si>
  <si>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</si>
  <si>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</si>
  <si>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</si>
  <si>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</si>
  <si>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</si>
  <si>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</si>
  <si>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</si>
  <si>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</si>
  <si>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</si>
  <si>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</si>
  <si>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</si>
  <si>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</si>
  <si>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</si>
  <si>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</si>
  <si>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</si>
  <si>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</si>
  <si>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</si>
  <si>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</si>
  <si>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</si>
  <si>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</si>
  <si>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</si>
  <si>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</si>
  <si>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</si>
  <si>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</si>
  <si>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</si>
  <si>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</si>
  <si>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</si>
  <si>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</si>
  <si>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</si>
  <si>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</si>
  <si>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</si>
  <si>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</si>
  <si>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</si>
  <si>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</si>
  <si>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</si>
  <si>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</si>
  <si>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</si>
  <si>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</si>
  <si>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</si>
  <si>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</si>
  <si>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</si>
  <si>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</si>
  <si>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</si>
  <si>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</si>
  <si>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</si>
  <si>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</si>
  <si>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</si>
  <si>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</si>
  <si>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</si>
  <si>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</si>
  <si>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</si>
  <si>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</si>
  <si>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</si>
  <si>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</si>
  <si>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</si>
  <si>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</si>
  <si>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</si>
  <si>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</si>
  <si>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</si>
  <si>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</si>
  <si>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</si>
  <si>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</si>
  <si>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</si>
  <si>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</si>
  <si>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</si>
  <si>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</si>
  <si>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</si>
  <si>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</si>
  <si>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</si>
  <si>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</si>
  <si>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</si>
  <si>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</si>
  <si>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</si>
  <si>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</si>
  <si>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</si>
  <si>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</si>
  <si>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</si>
  <si>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</si>
  <si>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</si>
  <si>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</si>
  <si>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</si>
  <si>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</si>
  <si>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</si>
  <si>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</si>
  <si>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</si>
  <si>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</si>
  <si>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</si>
  <si>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</si>
  <si>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</si>
  <si>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</si>
  <si>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</si>
  <si>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</si>
  <si>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</si>
  <si>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</si>
  <si>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</si>
  <si>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</si>
  <si>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</si>
  <si>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</si>
  <si>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</si>
  <si>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</si>
  <si>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</si>
  <si>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</si>
  <si>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</si>
  <si>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</si>
  <si>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</si>
  <si>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</si>
  <si>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</si>
  <si>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</si>
  <si>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</si>
  <si>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</si>
  <si>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</si>
  <si>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</si>
  <si>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</si>
  <si>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</si>
  <si>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</si>
  <si>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</si>
  <si>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</si>
  <si>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</si>
  <si>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</si>
  <si>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</si>
  <si>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</si>
  <si>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</si>
  <si>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</si>
  <si>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</si>
  <si>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</si>
  <si>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</si>
  <si>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</si>
  <si>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</si>
  <si>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</si>
  <si>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</si>
  <si>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</si>
  <si>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</si>
  <si>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</si>
  <si>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</si>
  <si>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</si>
  <si>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</si>
  <si>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</si>
  <si>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</si>
  <si>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</si>
  <si>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</si>
  <si>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</si>
  <si>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</si>
  <si>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</si>
  <si>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</si>
  <si>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</si>
  <si>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</si>
  <si>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</si>
  <si>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</si>
  <si>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</si>
  <si>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</si>
  <si>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</si>
  <si>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</si>
  <si>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</si>
  <si>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</si>
  <si>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</si>
  <si>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</si>
  <si>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</si>
  <si>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</si>
  <si>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</si>
  <si>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</si>
  <si>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</si>
  <si>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</si>
  <si>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</si>
  <si>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</si>
  <si>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</si>
  <si>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</si>
  <si>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</si>
  <si>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</si>
  <si>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</si>
  <si>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</si>
  <si>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</si>
  <si>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</si>
  <si>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</si>
  <si>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</si>
  <si>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</si>
  <si>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</si>
  <si>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</si>
  <si>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</si>
  <si>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</si>
  <si>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</si>
  <si>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</si>
  <si>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</si>
  <si>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</si>
  <si>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</si>
  <si>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</si>
  <si>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</si>
  <si>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</si>
  <si>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</si>
  <si>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</si>
  <si>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</si>
  <si>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</si>
  <si>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</si>
  <si>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</si>
  <si>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</si>
  <si>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</si>
  <si>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</si>
  <si>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</si>
  <si>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</si>
  <si>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</si>
  <si>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</si>
  <si>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</si>
  <si>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</si>
  <si>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</si>
  <si>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</si>
  <si>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</si>
  <si>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</si>
  <si>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</si>
  <si>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</si>
  <si>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</si>
  <si>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</si>
  <si>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</si>
  <si>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</si>
  <si>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</si>
  <si>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</si>
  <si>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</si>
  <si>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</si>
  <si>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</si>
  <si>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</si>
  <si>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</si>
  <si>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</si>
  <si>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</si>
  <si>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</si>
  <si>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</si>
  <si>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</si>
  <si>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</si>
  <si>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</si>
  <si>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</si>
  <si>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</si>
  <si>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</si>
  <si>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</si>
  <si>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25mins</t>
  </si>
  <si>
    <t>PCM-20251005-00001191</t>
  </si>
  <si>
    <t>ETA // 20mins</t>
  </si>
  <si>
    <t>PCM-20251005-00001215</t>
  </si>
  <si>
    <t>Team on the way  35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</si>
  <si>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</si>
  <si>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</si>
  <si>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</si>
  <si>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</si>
  <si>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</si>
  <si>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</si>
  <si>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30 min</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</si>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</sst>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3" totalsRowShown="0" headerRowDxfId="157" dataDxfId="156" headerRowBorderDxfId="154" tableBorderDxfId="155" totalsRowBorderDxfId="153">
  <autoFilter ref="A1:CJ3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 totalsRowShown="0" headerRowDxfId="48" dataDxfId="47" headerRowBorderDxfId="45" tableBorderDxfId="46" totalsRowBorderDxfId="44">
  <autoFilter ref="A1:L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272.38562199073931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45935.334047916665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45935.334047916665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45935.334047916665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45935.334047916665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45935.334047916665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45935.334047916665</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45935.334047916665</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45935.334047916665</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45935.334047916665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45935.334047916665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45935.334047916665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45935.334047916665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45935.334047916665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45935.334047916665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45935.334047916665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45935.334047916665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45935.334047916665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45935.334047916665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45935.334047916665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45935.334047916665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45935.334047916665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45935.334047916665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45935.334047916665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45935.334047916665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45935.334047916665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45935.334047916665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45935.334047916665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45935.334047916665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45935.334047916665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45935.334047916665</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3"/>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243.68226550925465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128.60696458333405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110.33420995370398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0.13953402777406154</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8.5888194444123656E-2</v>
      </c>
      <c r="H7" s="132">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29978</v>
      </c>
      <c r="E8" s="131" t="s">
        <v>38964</v>
      </c>
      <c r="F8" s="132">
        <v>45935.295347222222</v>
      </c>
      <c r="G8" s="133">
        <f ca="1">IFERROR(NOW()-F8,"-")</f>
        <v>3.8700694443832617E-2</v>
      </c>
      <c r="H8" s="132">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45935.334047916665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45935.334047916665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45935.334047916665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45935.334047916665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45935.334047916665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45935.334047916665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45935.334047916665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45935.334047916665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45935.334047916665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45935.334047916665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45935.334047916665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45935.334047916665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45935.334047916665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45935.334047916665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45935.334047916665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45935.334047916665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45935.334047916665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45935.334047916665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45935.334047916665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45935.334047916665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45935.334047916665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45935.334047916665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45935.334047916665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45935.334047916665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45935.334047916665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45935.334047916665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45935.334047916665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45935.334047916665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45935.334047916665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45935.334047916665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45935.334047916665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45935.334047916665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45935.334047916665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45935.334047916665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45935.334047916665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45935.334047916665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45935.334047916665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45935.334047916665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45935.334047916665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45935.334047916665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45935.334047916665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45935.334047916665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45935.334047916665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45935.334047916665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45935.334047916665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45935.334047916665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45935.334047916665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45935.334047916665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45935.334047916665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45935.334047916665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45935.334047916665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45935.334047916665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45935.334047916665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45935.334047916665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45935.334047916665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45935.334047916665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45935.334047916665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45935.334047916665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45935.334047916665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45935.334047916665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45935.334047916665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45935.334047916665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45935.334047916665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45935.334047916665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45935.334047916665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45935.334047916665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45935.334047916665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45935.334047916665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45935.334047916665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45935.334047916665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45935.334047916665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45935.334047916665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45935.334047916665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45935.334047916665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45935.334047916665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45935.334047916665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45935.334047916665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45935.334047916665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45935.334047916665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45935.334047916665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45935.334047916665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45935.334047916665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45935.334047916665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45935.334047916665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45935.334047916665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45935.334047916665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45935.334047916665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45935.334047916665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45935.334047916665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45935.334047916665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45935.334047916665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45935.334047916665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45935.334047916665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45935.334047916665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45935.334047916665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45935.334047916665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45935.334047916665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45935.334047916665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45935.334047916665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45935.334047916665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45935.334047916665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45935.334047916665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45935.334047916665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45935.334047916665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45935.334047916665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45935.334047916665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45935.334047916665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45935.334047916665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45935.334047916665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45935.334047916665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45935.334047916665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45935.334047916665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45935.334047916665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45935.334047916665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45935.334047916665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45935.334047916665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45935.334047916665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45935.334047916665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45935.334047916665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45935.334047916665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45935.334047916665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45935.334047916665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45935.334047916665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45935.334047916665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45935.334047916665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45935.334047916665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45935.334047916665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45935.334047916665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45935.334047916665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45935.334047916665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45935.334047916665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45935.334047916665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45935.334047916665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45935.334047916665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45935.334047916665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45935.334047916665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45935.334047916665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45935.334047916665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45935.334047916665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45935.334047916665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45935.334047916665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45935.334047916665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45935.334047916665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45935.334047916665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45935.334047916665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45935.334047916665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45935.334047916665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45935.334047916665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45935.334047916665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45935.334047916665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45935.334047916665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45935.334047916665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45935.334047916665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45935.334047916665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45935.334047916665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45935.334047916665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45935.334047916665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45935.334047916665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45935.334047916665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45935.334047916665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45935.334047916665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45935.334047916665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45935.334047916665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45935.334047916665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45935.334047916665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45935.334047916665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45935.334047916665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45935.334047916665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45935.334047916665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45935.334047916665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45935.334047916665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45935.334047916665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45935.334047916665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45935.334047916665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45935.334047916665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45935.334047916665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45935.334047916665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45935.334047916665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45935.334047916665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45935.334047916665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45935.334047916665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45935.334047916665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45935.334047916665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45935.334047916665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45935.334047916665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45935.334047916665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45935.334047916665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45935.334047916665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45935.334047916665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45935.334047916665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45935.334047916665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45935.334047916665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45935.334047916665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45935.334047916665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45935.334047916665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45935.334047916665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45935.334047916665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45935.334047916665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45935.334047916665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45935.334047916665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45935.334047916665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45935.334047916665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45935.334047916665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45935.334047916665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45935.334047916665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45935.334047916665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45935.334047916665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45935.334047916665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45935.334047916665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45935.334047916665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45935.334047916665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45935.334047916665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45935.334047916665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45935.334047916665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45935.334047916665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45935.334047916665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45935.334047916665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45935.334047916665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45935.334047916665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45935.334047916665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45935.334047916665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45935.334047916665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45935.334047916665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45935.334047916665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45935.334047916665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45935.334047916665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45935.334047916665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45935.334047916665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45935.334047916665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45935.334047916665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45935.334047916665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45935.334047916665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45935.334047916665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45935.334047916665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45935.334047916665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45935.334047916665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45935.334047916665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45935.334047916665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45935.334047916665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45935.334047916665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45935.334047916665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45935.334047916665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45935.334047916665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45935.334047916665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45935.334047916665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45935.334047916665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45935.334047916665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45935.334047916665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45935.334047916665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45935.334047916665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45935.334047916665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45935.334047916665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45935.334047916665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45935.334047916665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45935.334047916665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45935.334047916665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45935.334047916665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45935.334047916665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45935.334047916665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45935.334047916665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45935.334047916665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45935.334047916665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45935.334047916665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45935.334047916665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45935.334047916665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45935.334047916665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45935.334047916665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45935.334047916665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45935.334047916665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45935.334047916665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45935.334047916665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45935.334047916665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45935.334047916665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45935.334047916665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45935.334047916665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45935.334047916665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45935.334047916665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45935.334047916665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45935.334047916665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45935.334047916665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45935.334047916665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45935.334047916665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45935.334047916665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45935.334047916665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45935.334047916665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45935.334047916665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45935.334047916665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45935.334047916665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45935.334047916665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45935.334047916665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45935.334047916665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45935.334047916665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45935.334047916665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45935.334047916665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45935.334047916665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sheetData>
  <dataValidations count="2">
    <dataValidation allowBlank="1" showInputMessage="1" showErrorMessage="1" sqref="E1" xr:uid="{4D935161-CDD3-4592-B877-3FB59C99E142}"/>
    <dataValidation type="list" allowBlank="1" showInputMessage="1" showErrorMessage="1" sqref="E3:E3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142">
        <v>45935.305949074071</v>
      </c>
      <c r="G2" s="21">
        <f t="shared" ref="G2:G52" ca="1" si="0">IFERROR(NOW()-F2,"-")</f>
        <v>2.8098842594772577E-2</v>
      </c>
      <c r="H2" s="143">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45935.334047916665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45935.334047916665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45935.334047916665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45935.334047916665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45935.334047916665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45935.334047916665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45935.334047916665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45935.334047916665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45935.334047916665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45935.334047916665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45935.334047916665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45935.334047916665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45935.334047916665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45935.334047916665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45935.334047916665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45935.334047916665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45935.334047916665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45935.334047916665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45935.334047916665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45935.334047916665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45935.334047916665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45935.334047916665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45935.334047916665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45935.334047916665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45935.334047916665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45935.334047916665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45935.334047916665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45935.334047916665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45935.334047916665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45935.334047916665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45935.334047916665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45935.334047916665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45935.334047916665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45935.334047916665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45935.334047916665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45935.334047916665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45935.334047916665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45935.334047916665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45935.334047916665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45935.334047916665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45935.334047916665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45935.334047916665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45935.334047916665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45935.334047916665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45935.334047916665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45935.334047916665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45935.334047916665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45935.334047916665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45935.334047916665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45935.334047916665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45935.334047916665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45935.334047916665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45935.334047916665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45935.334047916665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45935.334047916665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45935.334047916665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45935.334047916665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45935.334047916665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45935.334047916665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45935.334047916665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45935.334047916665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45935.334047916665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45935.334047916665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45935.334047916665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45935.334047916665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45935.334047916665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45935.334047916665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45935.334047916665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45935.334047916665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45935.334047916665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45935.334047916665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45935.334047916665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45935.334047916665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45935.334047916665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45935.334047916665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45935.334047916665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45935.334047916665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45935.334047916665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45935.334047916665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45935.334047916665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45935.334047916665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45935.334047916665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45935.334047916665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45935.334047916665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45935.334047916665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45935.334047916665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45935.334047916665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45935.334047916665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45935.334047916665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45935.334047916665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45935.334047916665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45935.334047916665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45935.334047916665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45935.334047916665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45935.334047916665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45935.334047916665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45935.334047916665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45935.334047916665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45935.334047916665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45935.334047916665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45935.334047916665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45935.334047916665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45935.334047916665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45935.334047916665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45935.334047916665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45935.334047916665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45935.334047916665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45935.334047916665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45935.334047916665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45935.334047916665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45935.334047916665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45935.334047916665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45935.334047916665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45935.334047916665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45935.334047916665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45935.334047916665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45935.334047916665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45935.334047916665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45935.334047916665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45935.334047916665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45935.334047916665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45935.334047916665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45935.334047916665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45935.334047916665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45935.334047916665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45935.334047916665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45935.334047916665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45935.334047916665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45935.334047916665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45935.334047916665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45935.334047916665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45935.334047916665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45935.334047916665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45935.334047916665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45935.334047916665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45935.334047916665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45935.334047916665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45935.334047916665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45935.334047916665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45935.334047916665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45935.334047916665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45935.334047916665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45935.334047916665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45935.334047916665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45935.334047916665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45935.334047916665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45935.334047916665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45935.334047916665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45935.334047916665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45935.334047916665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45935.334047916665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45935.334047916665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45935.334047916665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45935.334047916665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45935.334047916665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45935.334047916665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45935.334047916665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45935.334047916665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45935.334047916665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45935.334047916665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45935.334047916665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45935.334047916665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45935.334047916665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45935.334047916665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45935.334047916665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45935.334047916665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45935.334047916665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45935.334047916665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45935.334047916665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45935.334047916665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45935.334047916665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45935.334047916665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45935.334047916665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45935.334047916665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45935.334047916665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45935.334047916665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45935.334047916665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45935.334047916665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45935.334047916665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45935.334047916665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45935.334047916665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45935.334047916665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45935.334047916665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45935.334047916665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45935.334047916665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45935.334047916665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45935.334047916665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45935.334047916665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45935.334047916665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45935.334047916665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45935.334047916665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45935.334047916665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45935.334047916665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45935.334047916665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45935.334047916665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45935.334047916665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45935.334047916665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45935.334047916665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45935.334047916665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45935.334047916665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45935.334047916665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45935.334047916665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45935.334047916665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45935.334047916665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45935.334047916665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45935.334047916665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45935.334047916665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45935.334047916665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45935.334047916665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45935.334047916665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45935.334047916665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45935.334047916665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45935.334047916665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45935.334047916665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45935.334047916665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45935.334047916665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45935.334047916665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45935.334047916665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45935.334047916665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45935.334047916665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45935.334047916665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45935.334047916665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45935.334047916665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45935.334047916665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45935.334047916665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45935.334047916665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45935.334047916665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45935.334047916665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45935.334047916665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45935.334047916665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45935.334047916665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45935.334047916665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45935.334047916665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45935.334047916665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45935.334047916665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45935.334047916665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45935.334047916665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45935.334047916665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45935.334047916665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45935.334047916665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45935.334047916665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45935.334047916665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45935.334047916665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45935.334047916665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45935.334047916665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45935.334047916665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45935.334047916665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45935.334047916665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45935.334047916665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45935.334047916665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45935.334047916665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45935.334047916665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45935.334047916665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45935.334047916665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45935.334047916665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45935.334047916665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45935.334047916665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45935.334047916665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45935.334047916665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45935.334047916665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45935.334047916665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45935.334047916665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45935.334047916665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45935.334047916665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45935.334047916665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45935.334047916665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45935.334047916665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45935.334047916665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45935.334047916665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45935.334047916665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45935.334047916665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45935.334047916665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45935.334047916665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45935.334047916665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45935.334047916665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45935.334047916665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45935.334047916665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45935.334047916665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45935.334047916665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45935.334047916665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45935.334047916665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45935.334047916665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45935.334047916665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45935.334047916665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45935.334047916665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45935.334047916665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45935.334047916665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45935.334047916665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45935.334047916665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45935.334047916665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45935.334047916665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45935.334047916665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45935.334047916665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45935.334047916665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45935.334047916665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45935.334047916665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45935.334047916665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45935.334047916665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45935.334047916665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45935.334047916665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45935.334047916665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45935.334047916665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45935.334047916665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45935.334047916665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45935.334047916665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45935.334047916665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45935.334047916665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45935.334047916665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45935.334047916665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45935.334047916665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45935.334047916665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45935.334047916665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45935.334047916665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45935.334047916665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45935.334047916665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45935.334047916665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45935.334047916665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45935.334047916665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45935.334047916665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45935.334047916665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45935.334047916665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45935.334047916665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45935.334047916665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45935.334047916665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45935.334047916665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45935.334047916665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45935.334047916665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45935.334047916665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45935.334047916665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45935.334047916665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45935.334047916665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45935.334047916665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45935.334047916665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45935.334047916665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45935.334047916665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45935.334047916665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45935.334047916665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45935.334047916665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45935.334047916665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45935.334047916665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45935.334047916665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45935.334047916665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45935.334047916665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45935.334047916665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45935.334047916665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45935.334047916665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45935.334047916665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45935.334047916665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45935.334047916665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45935.334047916665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45935.334047916665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45935.334047916665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45935.334047916665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45935.334047916665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45935.334047916665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45935.334047916665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45935.334047916665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45935.334047916665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45935.334047916665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45935.334047916665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45935.334047916665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45935.334047916665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45935.334047916665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45935.334047916665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45935.334047916665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45935.334047916665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45935.334047916665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45935.334047916665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45935.334047916665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45935.334047916665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45935.334047916665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45935.334047916665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45935.334047916665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45935.334047916665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45935.334047916665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45935.334047916665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45935.334047916665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45935.334047916665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45935.334047916665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45935.334047916665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45935.334047916665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45935.334047916665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45935.334047916665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45935.334047916665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45935.334047916665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45935.334047916665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45935.334047916665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45935.334047916665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45935.334047916665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45935.334047916665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45935.334047916665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45935.334047916665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45935.334047916665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45935.334047916665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45935.334047916665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45935.334047916665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45935.334047916665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45935.334047916665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45935.334047916665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45935.334047916665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45935.334047916665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45935.334047916665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45935.334047916665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45935.334047916665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45935.334047916665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45935.334047916665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45935.334047916665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45935.334047916665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45935.334047916665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45935.334047916665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45935.334047916665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45935.334047916665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45935.334047916665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45935.334047916665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45935.334047916665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45935.334047916665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45935.334047916665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45935.334047916665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45935.334047916665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45935.334047916665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45935.334047916665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45935.334047916665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45935.334047916665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45935.334047916665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45935.334047916665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45935.334047916665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45935.334047916665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45935.334047916665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45935.334047916665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45935.334047916665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45935.334047916665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45935.334047916665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45935.334047916665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45935.334047916665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45935.334047916665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45935.334047916665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45935.334047916665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45935.334047916665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45935.334047916665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45935.334047916665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45935.334047916665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45935.334047916665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45935.334047916665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45935.334047916665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45935.334047916665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45935.334047916665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45935.334047916665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45935.334047916665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45935.334047916665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45935.334047916665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45935.334047916665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45935.334047916665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45935.334047916665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45935.334047916665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45935.334047916665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45935.334047916665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45935.334047916665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45935.334047916665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45935.334047916665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45935.334047916665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45935.334047916665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45935.334047916665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45935.334047916665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45935.334047916665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45935.334047916665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45935.334047916665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45935.334047916665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45935.334047916665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45935.334047916665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45935.334047916665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45935.334047916665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45935.334047916665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45935.334047916665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45935.334047916665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45935.334047916665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45935.334047916665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45935.334047916665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45935.334047916665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45935.334047916665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45935.334047916665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45935.334047916665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45935.334047916665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45935.334047916665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45935.334047916665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45935.334047916665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45935.334047916665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45935.334047916665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45935.334047916665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45935.334047916665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45935.334047916665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45935.334047916665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45935.334047916665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45935.334047916665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45935.334047916665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45935.334047916665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45935.334047916665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45935.334047916665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45935.334047916665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45935.334047916665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45935.334047916665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45935.334047916665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45935.334047916665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45935.334047916665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45935.334047916665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45935.334047916665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45935.334047916665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45935.334047916665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45935.334047916665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45935.334047916665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45935.334047916665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45935.334047916665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45935.334047916665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45935.334047916665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45935.334047916665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45935.334047916665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45935.334047916665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45935.334047916665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45935.334047916665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45935.334047916665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45935.334047916665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45935.334047916665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45935.334047916665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45935.334047916665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45935.334047916665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45935.334047916665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45935.334047916665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45935.334047916665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45935.334047916665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45935.334047916665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45935.334047916665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45935.334047916665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45935.334047916665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45935.334047916665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45935.334047916665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45935.334047916665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45935.334047916665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45935.334047916665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45935.334047916665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45935.334047916665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45935.334047916665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45935.334047916665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45935.334047916665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45935.334047916665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45935.334047916665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45935.334047916665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45935.334047916665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45935.334047916665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45935.334047916665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45935.334047916665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45935.334047916665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45935.334047916665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45935.334047916665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45935.334047916665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45935.334047916665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45935.334047916665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45935.334047916665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45935.334047916665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45935.334047916665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45935.334047916665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45935.334047916665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45935.334047916665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45935.334047916665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45935.334047916665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45935.334047916665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45935.334047916665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45935.334047916665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45935.334047916665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45935.334047916665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45935.334047916665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45935.334047916665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45935.334047916665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45935.334047916665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45935.334047916665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45935.334047916665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45935.334047916665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45935.334047916665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45935.334047916665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45935.334047916665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45935.334047916665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45935.334047916665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45935.334047916665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45935.334047916665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45935.334047916665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45935.334047916665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45935.334047916665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45935.334047916665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45935.334047916665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45935.334047916665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45935.334047916665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45935.334047916665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45935.334047916665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45935.334047916665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45935.334047916665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45935.334047916665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45935.334047916665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45935.334047916665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45935.334047916665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45935.334047916665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45935.334047916665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45935.334047916665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45935.334047916665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45935.334047916665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45935.334047916665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45935.334047916665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45935.334047916665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45935.334047916665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45935.334047916665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45935.334047916665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45935.334047916665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45935.334047916665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45935.334047916665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45935.334047916665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45935.334047916665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45935.334047916665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45935.334047916665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45935.334047916665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45935.334047916665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45935.334047916665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45935.334047916665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45935.334047916665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45935.334047916665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45935.334047916665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45935.334047916665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45935.334047916665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45935.334047916665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45935.334047916665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45935.334047916665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45935.334047916665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45935.334047916665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45935.334047916665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45935.334047916665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45935.334047916665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45935.334047916665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45935.334047916665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45935.334047916665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45935.334047916665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45935.334047916665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45935.334047916665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45935.334047916665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45935.334047916665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45935.334047916665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45935.334047916665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45935.334047916665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45935.334047916665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45935.334047916665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45935.334047916665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45935.334047916665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45935.334047916665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45935.334047916665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45935.334047916665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45935.334047916665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45935.334047916665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45935.334047916665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45935.334047916665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45935.334047916665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45935.334047916665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45935.334047916665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45935.334047916665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45935.334047916665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45935.334047916665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45935.334047916665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45935.334047916665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45935.334047916665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45935.334047916665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45935.334047916665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45935.334047916665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45935.334047916665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45935.334047916665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45935.334047916665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45935.334047916665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45935.334047916665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45935.334047916665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45935.334047916665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45935.334047916665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45935.334047916665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45935.334047916665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45935.334047916665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45935.334047916665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45935.334047916665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45935.334047916665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45935.334047916665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45935.334047916665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45935.334047916665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45935.334047916665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45935.334047916665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45935.334047916665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45935.334047916665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45935.334047916665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45935.334047916665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45935.334047916665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45935.334047916665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45935.334047916665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45935.334047916665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45935.334047916665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45935.334047916665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45935.334047916665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45935.334047916665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45935.334047916665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45935.334047916665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45935.334047916665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45935.334047916665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45935.334047916665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45935.334047916665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45935.334047916665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45935.334047916665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45935.334047916665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45935.334047916665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45935.334047916665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45935.334047916665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45935.334047916665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45935.334047916665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45935.334047916665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45935.334047916665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45935.334047916665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45935.334047916665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45935.334047916665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45935.334047916665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45935.334047916665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45935.334047916665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45935.334047916665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45935.334047916665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45935.334047916665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45935.334047916665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45935.334047916665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45935.334047916665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45935.334047916665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45935.334047916665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45935.334047916665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45935.334047916665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45935.334047916665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45935.334047916665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45935.334047916665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45935.334047916665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45935.334047916665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45935.334047916665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45935.334047916665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45935.334047916665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45935.334047916665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45935.334047916665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45935.334047916665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45935.334047916665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45935.334047916665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45935.334047916665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45935.334047916665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45935.334047916665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45935.334047916665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45935.334047916665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45935.334047916665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45935.334047916665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45935.334047916665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45935.334047916665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45935.334047916665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45935.334047916665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45935.334047916665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45935.334047916665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45935.334047916665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45935.334047916665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45935.334047916665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45935.334047916665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45935.334047916665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45935.334047916665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45935.334047916665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45935.334047916665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45935.334047916665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45935.334047916665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45935.334047916665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45935.334047916665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45935.334047916665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45935.334047916665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45935.334047916665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45935.334047916665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45935.334047916665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45935.334047916665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45935.334047916665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45935.334047916665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45935.334047916665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45935.334047916665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45935.334047916665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45935.334047916665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45935.334047916665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45935.334047916665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45935.334047916665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45935.334047916665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45935.334047916665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45935.334047916665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45935.334047916665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45935.334047916665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45935.334047916665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45935.334047916665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45935.334047916665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45935.334047916665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45935.334047916665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45935.334047916665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45935.334047916665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45935.334047916665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45935.334047916665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45935.334047916665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45935.334047916665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45935.334047916665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45935.334047916665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45935.334047916665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45935.334047916665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45935.334047916665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45935.334047916665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45935.334047916665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45935.334047916665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45935.334047916665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45935.334047916665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45935.334047916665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45935.334047916665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45935.334047916665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45935.334047916665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45935.334047916665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45935.334047916665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45935.334047916665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45935.334047916665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45935.334047916665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45935.334047916665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45935.334047916665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45935.334047916665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45935.334047916665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45935.334047916665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45935.334047916665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45935.334047916665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45935.334047916665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45935.334047916665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45935.334047916665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45935.334047916665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45935.334047916665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45935.334047916665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45935.334047916665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45935.334047916665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45935.334047916665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45935.334047916665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45935.334047916665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45935.334047916665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45935.334047916665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45935.334047916665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45935.334047916665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45935.334047916665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45935.334047916665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45935.334047916665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45935.334047916665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45935.334047916665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45935.334047916665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45935.334047916665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45935.334047916665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45935.334047916665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45935.334047916665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45935.334047916665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45935.334047916665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45935.334047916665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45935.334047916665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45935.334047916665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45935.334047916665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45935.334047916665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45935.334047916665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45935.334047916665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45935.334047916665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45935.334047916665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45935.334047916665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45935.334047916665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45935.334047916665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45935.334047916665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45935.334047916665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45935.334047916665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45935.334047916665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45935.334047916665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45935.334047916665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45935.334047916665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45935.334047916665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45935.334047916665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45935.334047916665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45935.334047916665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45935.334047916665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45935.334047916665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45935.334047916665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45935.334047916665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45935.334047916665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45935.334047916665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45935.334047916665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45935.334047916665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45935.334047916665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45935.334047916665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45935.334047916665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45935.334047916665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45935.334047916665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45935.334047916665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45935.334047916665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45935.334047916665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45935.334047916665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45935.334047916665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45935.334047916665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45935.334047916665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45935.334047916665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45935.334047916665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45935.334047916665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45935.334047916665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45935.334047916665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45935.334047916665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45935.334047916665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45935.334047916665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45935.334047916665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45935.334047916665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45935.334047916665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45935.334047916665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45935.334047916665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45935.334047916665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45935.334047916665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45935.334047916665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45935.334047916665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45935.334047916665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45935.334047916665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45935.334047916665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45935.334047916665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45935.334047916665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45935.334047916665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45935.334047916665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45935.334047916665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45935.334047916665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45935.334047916665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45935.334047916665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45935.334047916665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45935.334047916665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45935.334047916665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45935.334047916665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45935.334047916665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45935.334047916665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45935.334047916665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45935.334047916665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45935.334047916665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45935.334047916665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45935.334047916665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45935.334047916665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45935.334047916665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45935.334047916665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45935.334047916665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45935.334047916665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45935.334047916665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45935.334047916665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45935.334047916665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45935.334047916665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45935.334047916665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45935.334047916665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45935.334047916665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45935.334047916665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45935.334047916665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45935.334047916665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45935.334047916665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45935.334047916665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45935.334047916665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45935.334047916665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45935.334047916665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45935.334047916665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45935.334047916665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45935.334047916665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45935.334047916665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45935.334047916665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45935.334047916665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45935.334047916665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45935.334047916665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45935.334047916665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45935.334047916665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45935.334047916665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45935.334047916665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45935.334047916665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45935.334047916665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45935.334047916665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45935.334047916665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45935.334047916665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45935.334047916665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45935.334047916665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45935.334047916665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45935.334047916665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45935.334047916665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45935.334047916665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45935.334047916665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45935.334047916665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45935.334047916665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45935.334047916665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45935.334047916665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45935.334047916665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45935.334047916665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45935.334047916665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45935.334047916665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45935.334047916665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45935.334047916665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45935.334047916665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45935.334047916665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45935.334047916665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45935.334047916665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45935.334047916665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45935.334047916665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45935.334047916665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45935.334047916665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45935.334047916665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45935.334047916665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45935.334047916665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45935.334047916665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45935.334047916665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45935.334047916665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45935.334047916665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45935.334047916665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45935.334047916665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45935.334047916665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45935.334047916665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45935.334047916665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45935.334047916665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45935.334047916665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45935.334047916665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45935.334047916665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45935.334047916665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45935.334047916665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45935.334047916665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45935.334047916665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45935.334047916665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45935.334047916665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45935.334047916665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45935.334047916665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45935.334047916665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45935.334047916665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45935.334047916665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45935.334047916665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45935.334047916665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45935.334047916665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45935.334047916665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45935.334047916665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45935.334047916665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45935.334047916665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45935.334047916665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45935.334047916665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45935.334047916665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45935.334047916665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45935.334047916665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45935.334047916665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45935.334047916665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45935.334047916665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45935.334047916665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45935.334047916665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45935.334047916665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45935.334047916665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45935.334047916665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45935.334047916665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45935.334047916665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45935.334047916665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45935.334047916665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45935.334047916665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45935.334047916665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45935.334047916665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45935.334047916665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45935.334047916665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45935.334047916665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45935.334047916665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45935.334047916665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45935.334047916665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45935.334047916665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45935.334047916665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45935.334047916665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45935.334047916665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45935.334047916665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45935.334047916665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45935.334047916665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45935.334047916665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45935.334047916665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45935.334047916665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45935.334047916665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45935.334047916665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45935.334047916665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45935.334047916665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45935.334047916665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45935.334047916665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45935.334047916665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45935.334047916665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45935.334047916665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45935.334047916665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45935.334047916665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45935.334047916665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45935.334047916665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45935.334047916665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45935.334047916665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45935.334047916665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45935.334047916665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45935.334047916665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45935.334047916665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45935.334047916665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45935.334047916665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45935.334047916665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45935.334047916665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45935.334047916665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45935.334047916665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45935.334047916665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45935.334047916665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45935.334047916665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45935.334047916665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45935.334047916665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45935.334047916665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45935.334047916665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45935.334047916665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45935.334047916665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45935.334047916665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45935.334047916665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45935.334047916665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45935.334047916665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45935.334047916665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45935.334047916665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45935.334047916665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45935.334047916665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45935.334047916665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45935.334047916665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45935.334047916665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45935.334047916665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45935.334047916665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45935.334047916665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45935.334047916665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45935.334047916665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45935.334047916665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45935.334047916665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45935.334047916665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45935.334047916665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45935.334047916665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45935.334047916665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45935.334047916665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45935.334047916665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45935.334047916665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45935.334047916665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45935.334047916665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45935.334047916665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45935.334047916665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45935.334047916665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45935.334047916665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45935.334047916665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45935.334047916665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45935.334047916665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45935.334047916665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45935.334047916665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45935.334047916665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45935.334047916665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45935.334047916665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45935.334047916665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45935.334047916665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45935.334047916665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45935.334047916665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45935.334047916665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45935.334047916665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45935.334047916665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45935.334047916665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45935.334047916665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45935.334047916665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45935.334047916665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45935.334047916665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45935.334047916665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45935.334047916665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45935.334047916665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45935.334047916665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45935.334047916665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45935.334047916665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45935.334047916665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45935.334047916665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45935.334047916665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45935.334047916665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45935.334047916665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45935.334047916665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45935.334047916665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45935.334047916665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45935.334047916665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45935.334047916665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45935.334047916665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45935.334047916665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45935.334047916665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45935.334047916665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45935.334047916665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45935.334047916665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45935.334047916665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45935.334047916665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45935.334047916665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45935.334047916665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45935.334047916665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45935.334047916665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45935.334047916665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45935.334047916665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45935.334047916665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45935.334047916665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45935.334047916665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45935.334047916665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45935.334047916665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45935.334047916665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45935.334047916665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45935.334047916665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45935.334047916665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45935.334047916665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45935.334047916665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45935.334047916665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45935.334047916665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45935.334047916665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45935.334047916665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45935.334047916665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45935.334047916665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45935.334047916665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45935.334047916665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45935.334047916665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45935.334047916665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45935.334047916665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45935.334047916665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45935.334047916665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45935.334047916665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45935.334047916665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45935.334047916665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45935.334047916665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45935.334047916665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45935.334047916665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45935.334047916665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45935.334047916665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45935.334047916665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45935.334047916665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45935.334047916665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45935.334047916665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45935.334047916665</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231.85333032406925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4.4437701388887945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39043</v>
      </c>
      <c r="F4" s="113">
        <v>45934.702430555553</v>
      </c>
      <c r="G4" s="114">
        <f ca="1">IFERROR(NOW()-F4,"")</f>
        <v>0.6316173611121485</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0.48821458333259216</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0.33873541666253004</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0.17710347221873235</v>
      </c>
      <c r="H7" s="113">
        <v>45935.07104166667</v>
      </c>
      <c r="I7" s="110" t="str">
        <f>IFERROR(VLOOKUP(D7,DB!A:F,6,0),"")</f>
        <v>Generator-SG</v>
      </c>
      <c r="J7" s="110" t="str">
        <f>IFERROR(VLOOKUP(D7,DB!A:G,7,0),"")</f>
        <v>Good</v>
      </c>
      <c r="K7" s="115" t="s">
        <v>39072</v>
      </c>
      <c r="L7" s="107" t="str">
        <f>IFERROR(VLOOKUP(D7,DB!A:I,9,0),"")</f>
        <v>Latis</v>
      </c>
    </row>
    <row r="8" spans="1:16" ht="15" customHeight="1">
      <c r="A8" s="110" t="s">
        <v>39073</v>
      </c>
      <c r="B8" s="110" t="str">
        <f>IFERROR(VLOOKUP(D8,DB!A:K,11,0),"")</f>
        <v>R4</v>
      </c>
      <c r="C8" s="111">
        <v>1</v>
      </c>
      <c r="D8" s="107" t="s">
        <v>28333</v>
      </c>
      <c r="E8" s="112" t="s">
        <v>38964</v>
      </c>
      <c r="F8" s="113">
        <v>45935.321701388886</v>
      </c>
      <c r="G8" s="114">
        <f ca="1">IFERROR(NOW()-F8,"")</f>
        <v>1.2346527779300231E-2</v>
      </c>
      <c r="H8" s="113">
        <v>45935.315972222219</v>
      </c>
      <c r="I8" s="110" t="str">
        <f>IFERROR(VLOOKUP(D8,DB!A:F,6,0),"")</f>
        <v>SCECO</v>
      </c>
      <c r="J8" s="110" t="str">
        <f>IFERROR(VLOOKUP(D8,DB!A:G,7,0),"")</f>
        <v>Dead</v>
      </c>
      <c r="K8" s="115" t="s">
        <v>39074</v>
      </c>
      <c r="L8" s="107" t="str">
        <f>IFERROR(VLOOKUP(D8,DB!A:I,9,0),"")</f>
        <v>Latis</v>
      </c>
    </row>
    <row r="9" spans="1:16" ht="15" customHeight="1">
      <c r="A9" s="110"/>
      <c r="B9" s="110" t="str">
        <f>IFERROR(VLOOKUP(D9,DB!A:K,11,0),"")</f>
        <v/>
      </c>
      <c r="C9" s="111"/>
      <c r="D9" s="107"/>
      <c r="E9" s="112"/>
      <c r="F9" s="113"/>
      <c r="G9" s="114">
        <f ca="1">IFERROR(NOW()-F9,"")</f>
        <v>45935.334047916665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45935.334047916665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45935.334047916665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45935.334047916665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45935.334047916665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45935.334047916665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45935.334047916665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45935.334047916665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45935.334047916665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45935.334047916665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45935.334047916665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45935.334047916665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45935.334047916665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45935.334047916665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45935.334047916665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45935.334047916665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45935.334047916665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45935.334047916665</v>
      </c>
      <c r="H26" s="113"/>
      <c r="I26" s="110" t="str">
        <f>IFERROR(VLOOKUP(D26,DB!A:F,6,0),"")</f>
        <v/>
      </c>
      <c r="J26" s="110" t="str">
        <f>IFERROR(VLOOKUP(D26,DB!A:G,7,0),"")</f>
        <v/>
      </c>
      <c r="K26" s="115"/>
      <c r="L26" s="107" t="str">
        <f>IFERROR(VLOOKUP(D26,DB!A:I,9,0),"")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43.501987731477129</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39043</v>
      </c>
      <c r="F3" s="38">
        <v>45926.188877314817</v>
      </c>
      <c r="G3" s="39">
        <f ca="1">IFERROR(NOW()-F3,"-")</f>
        <v>9.1451706018488039</v>
      </c>
      <c r="H3" s="38">
        <v>45926.158159722225</v>
      </c>
      <c r="I3" s="37" t="str">
        <f>IFERROR(VLOOKUP(D3,DB!A:F,6,0),"")</f>
        <v>SCECO</v>
      </c>
      <c r="J3" s="37" t="str">
        <f>IFERROR(VLOOKUP(D3,DB!A:G,7,0),"")</f>
        <v>Good</v>
      </c>
      <c r="K3" s="37" t="s">
        <v>39078</v>
      </c>
      <c r="L3" s="37" t="str">
        <f>IFERROR(VLOOKUP(D3,DB!A:I,9,0),"")</f>
        <v>Latis</v>
      </c>
      <c r="M3" s="136"/>
    </row>
    <row r="4" spans="1:13" ht="15">
      <c r="A4" s="37"/>
      <c r="B4" s="37" t="str">
        <f>IFERROR(VLOOKUP(D4,DB!A:K,11,0),"")</f>
        <v/>
      </c>
      <c r="C4" s="37"/>
      <c r="D4" s="37"/>
      <c r="E4" s="37"/>
      <c r="F4" s="38"/>
      <c r="G4" s="39">
        <f ca="1">IFERROR(NOW()-F4,"-")</f>
        <v>45935.334047916665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45935.334047916665</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45935.334047916665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45935.334047916665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45935.334047916665</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45935.334047916665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45935.334047916665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45935.334047916665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45935.334047916665</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45935.334047916665</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45935.334047916665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45935.334047916665</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45935.334047916665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45935.334047916665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45935.334047916665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45935.334047916665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45935.334047916665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45935.334047916665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45935.334047916665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45935.334047916665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45935.334047916665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45935.334047916665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45935.334047916665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45935.334047916665</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45935.334047916665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45935.334047916665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45935.334047916665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45935.334047916665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45935.334047916665</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45935.334047916665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45935.334047916665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45935.334047916665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45935.334047916665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45935.334047916665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45935.334047916665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45935.334047916665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45935.334047916665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45935.334047916665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45935.334047916665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45935.334047916665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45935.334047916665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45935.334047916665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45935.334047916665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45935.334047916665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45935.334047916665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45935.334047916665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45935.334047916665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45935.334047916665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45935.334047916665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45935.334047916665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45935.334047916665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45935.334047916665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45935.334047916665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45935.334047916665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45935.334047916665</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45935.334047916665</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45935.334047916665</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45935.334047916665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45935.334047916665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45935.334047916665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45935.334047916665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45935.334047916665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45935.334047916665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45935.334047916665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45935.334047916665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45935.334047916665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45935.334047916665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45935.334047916665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45935.334047916665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45935.334047916665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45935.334047916665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45935.334047916665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45935.334047916665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45935.334047916665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45935.334047916665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45935.334047916665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45935.334047916665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45935.334047916665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45935.334047916665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45935.334047916665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45935.334047916665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45935.334047916665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45935.334047916665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45935.334047916665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45935.334047916665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45935.334047916665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45935.334047916665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45935.334047916665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45935.334047916665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45935.334047916665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45935.334047916665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45935.334047916665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45935.334047916665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45935.334047916665</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45935.334047916665</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45935.334047916665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45935.334047916665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45935.334047916665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45935.334047916665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45935.334047916665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45935.334047916665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45935.334047916665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45935.334047916665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45935.334047916665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45935.334047916665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45935.334047916665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45935.334047916665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45935.334047916665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45935.334047916665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45935.334047916665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45935.334047916665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45935.334047916665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45935.334047916665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45935.334047916665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45935.334047916665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45935.334047916665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45935.334047916665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45935.334047916665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45935.334047916665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45935.334047916665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45935.334047916665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45935.334047916665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45935.334047916665</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45935.334047916665</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45935.334047916665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45935.334047916665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45935.334047916665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45935.334047916665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45935.334047916665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45935.334047916665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45935.334047916665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45935.334047916665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45935.334047916665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45935.334047916665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45935.334047916665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45935.334047916665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45935.334047916665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45935.334047916665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45935.334047916665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45935.334047916665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45935.334047916665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45935.334047916665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45935.334047916665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45935.334047916665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45935.334047916665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45935.334047916665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45935.334047916665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45935.334047916665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45935.334047916665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45935.334047916665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45935.334047916665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45935.334047916665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45935.334047916665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45935.334047916665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45935.334047916665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45935.334047916665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45935.334047916665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45935.334047916665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45935.334047916665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45935.334047916665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45935.334047916665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45935.334047916665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45935.334047916665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45935.334047916665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45935.334047916665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45935.334047916665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45935.334047916665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45935.334047916665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45935.334047916665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45935.334047916665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45935.334047916665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45935.334047916665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45935.334047916665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45935.334047916665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45935.334047916665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45935.334047916665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45935.334047916665</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45935.334047916665</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1.4530756944441237</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8.5612006944429595</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0.3918025462917285</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1.6287238425938995</v>
      </c>
      <c r="H5" s="140">
        <v>45933.228229166663</v>
      </c>
      <c r="I5" s="137" t="str">
        <f>IFERROR(VLOOKUP(D5,DB!A:F,6,0),"")</f>
        <v>SCECO</v>
      </c>
      <c r="J5" s="137" t="str">
        <f>IFERROR(VLOOKUP(D5,DB!A:G,7,0),"")</f>
        <v>Weak</v>
      </c>
      <c r="K5" s="137" t="s">
        <v>39085</v>
      </c>
      <c r="L5" s="137" t="str">
        <f>IFERROR(VLOOKUP(D5,DB!A:I,9,0),"")</f>
        <v>Latis</v>
      </c>
    </row>
    <row r="6" spans="1:16383" ht="31.5" customHeight="1">
      <c r="A6" s="137" t="s">
        <v>39086</v>
      </c>
      <c r="B6" s="137" t="str">
        <f>IFERROR(VLOOKUP(D6,DB!A:K,11,0),"")</f>
        <v>R6</v>
      </c>
      <c r="C6" s="137">
        <v>1</v>
      </c>
      <c r="D6" s="137" t="s">
        <v>36815</v>
      </c>
      <c r="E6" s="137" t="s">
        <v>38964</v>
      </c>
      <c r="F6" s="140">
        <v>45935.280729166669</v>
      </c>
      <c r="G6" s="137">
        <f ca="1">IFERROR(NOW()-F6,"-")</f>
        <v>5.3318749996833503E-2</v>
      </c>
      <c r="H6" s="140">
        <v>45935.274942129632</v>
      </c>
      <c r="I6" s="137" t="str">
        <f>IFERROR(VLOOKUP(D6,DB!A:F,6,0),"")</f>
        <v>SCECO</v>
      </c>
      <c r="J6" s="137" t="str">
        <f>IFERROR(VLOOKUP(D6,DB!A:G,7,0),"")</f>
        <v>Vandalized</v>
      </c>
      <c r="K6" s="137" t="s">
        <v>39087</v>
      </c>
      <c r="L6" s="137" t="str">
        <f>IFERROR(VLOOKUP(D6,DB!A:I,9,0),"")</f>
        <v>Latis</v>
      </c>
      <c r="M6" s="137"/>
    </row>
    <row r="7" spans="1:16383" ht="31.5" customHeight="1">
      <c r="A7" s="121"/>
      <c r="B7" s="137" t="str">
        <f>IFERROR(VLOOKUP(D7,DB!A:K,11,0),"")</f>
        <v/>
      </c>
      <c r="C7" s="137"/>
      <c r="D7" s="137"/>
      <c r="E7" s="137"/>
      <c r="F7" s="137"/>
      <c r="G7" s="137">
        <f ca="1">IFERROR(NOW()-F7,"-")</f>
        <v>45935.334047916665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45935.334047916665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45935.334047916665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45935.334047916665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45935.334047916665</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45935.334047916665</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45935.334047916665</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45935.334047916665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45935.334047916665</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45935.334047916665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45935.334047916665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45935.334047916665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45935.334047916665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45935.334047916665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45935.334047916665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45935.334047916665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45935.334047916665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45935.334047916665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45935.334047916665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45935.334047916665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45935.334047916665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45935.334047916665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45935.334047916665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45935.334047916665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45935.334047916665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45935.334047916665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45935.334047916665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45935.334047916665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45935.334047916665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45935.334047916665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45935.334047916665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45935.334047916665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45935.334047916665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45935.334047916665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45935.334047916665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45935.334047916665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45935.334047916665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45935.334047916665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45935.334047916665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45935.334047916665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45935.334047916665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45935.334047916665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45935.334047916665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45935.334047916665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45935.334047916665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45935.334047916665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45935.334047916665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45935.334047916665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45935.334047916665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45935.334047916665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45935.334047916665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45935.334047916665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45935.334047916665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45935.334047916665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45935.334047916665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45935.334047916665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45935.334047916665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45935.334047916665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45935.334047916665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45935.334047916665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45935.334047916665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45935.334047916665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45935.334047916665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45935.334047916665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45935.334047916665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45935.334047916665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45935.334047916665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45935.334047916665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45935.334047916665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45935.334047916665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45935.334047916665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45935.334047916665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45935.334047916665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45935.334047916665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45935.334047916665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45935.334047916665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45935.334047916665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45935.334047916665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45935.334047916665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45935.334047916665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45935.334047916665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45935.334047916665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45935.334047916665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45935.334047916665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45935.334047916665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45935.334047916665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45935.334047916665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45935.334047916665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45935.334047916665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45935.334047916665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45935.334047916665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45935.334047916665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45935.334047916665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45935.334047916665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45935.334047916665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45935.334047916665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45935.334047916665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45935.334047916665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45935.334047916665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45935.334047916665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45935.334047916665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45935.334047916665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45935.334047916665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45935.334047916665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45935.334047916665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45935.334047916665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45935.334047916665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45935.334047916665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45935.334047916665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45935.334047916665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45935.334047916665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45935.334047916665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45935.334047916665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45935.334047916665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45935.334047916665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45935.334047916665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45935.334047916665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45935.334047916665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45935.334047916665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45935.334047916665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45935.334047916665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45935.334047916665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45935.334047916665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45935.334047916665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45935.334047916665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45935.334047916665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45935.334047916665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45935.334047916665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45935.334047916665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45935.334047916665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45935.334047916665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45935.334047916665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45935.334047916665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45935.334047916665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45935.334047916665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45935.334047916665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45935.334047916665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45935.334047916665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45935.334047916665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45935.334047916665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45935.334047916665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45935.334047916665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45935.334047916665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45935.334047916665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45935.334047916665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45935.334047916665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45935.334047916665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45935.334047916665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45935.334047916665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45935.334047916665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45935.334047916665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45935.334047916665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45935.334047916665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45935.334047916665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45935.334047916665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45935.334047916665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45935.334047916665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45935.334047916665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45935.334047916665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45935.334047916665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45935.334047916665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45935.334047916665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45935.334047916665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45935.334047916665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45935.334047916665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45935.334047916665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45935.334047916665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45935.334047916665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45935.334047916665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45935.334047916665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45935.334047916665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45935.334047916665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45935.334047916665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45935.334047916665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45935.334047916665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45935.334047916665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45935.334047916665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45935.334047916665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45935.334047916665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45935.334047916665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45935.334047916665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45935.334047916665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45935.334047916665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45935.334047916665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45935.334047916665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45935.334047916665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45935.334047916665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45935.334047916665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45935.334047916665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45935.334047916665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45935.334047916665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45935.334047916665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45935.334047916665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45935.334047916665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45935.334047916665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45935.334047916665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45935.334047916665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45935.334047916665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45935.334047916665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45935.334047916665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45935.334047916665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45935.334047916665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45935.334047916665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45935.334047916665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45935.334047916665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45935.334047916665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45935.334047916665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45935.334047916665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45935.334047916665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45935.334047916665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45935.334047916665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45935.334047916665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45935.334047916665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45935.334047916665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45935.334047916665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45935.334047916665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45935.334047916665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45935.334047916665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45935.334047916665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45935.334047916665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45935.334047916665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45935.334047916665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45935.334047916665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45935.334047916665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45935.334047916665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45935.334047916665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45935.334047916665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45935.334047916665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45935.334047916665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45935.334047916665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45935.334047916665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45935.334047916665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45935.334047916665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45935.334047916665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45935.334047916665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45935.334047916665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45935.334047916665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45935.334047916665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45935.334047916665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45935.334047916665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45935.334047916665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45935.334047916665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45935.334047916665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45935.334047916665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45935.334047916665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45935.334047916665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45935.334047916665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45935.334047916665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45935.334047916665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45935.334047916665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45935.334047916665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45935.334047916665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45935.334047916665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45935.334047916665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45935.334047916665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45935.334047916665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45935.334047916665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45935.334047916665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45935.334047916665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45935.334047916665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45935.334047916665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45935.334047916665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45935.334047916665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45935.334047916665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45935.334047916665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45935.334047916665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45935.334047916665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45935.334047916665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45935.334047916665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45935.334047916665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45935.334047916665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45935.334047916665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45935.334047916665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45935.334047916665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45935.334047916665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45935.334047916665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45935.334047916665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45935.334047916665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45935.334047916665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45935.334047916665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45935.334047916665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45935.334047916665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45935.334047916665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45935.334047916665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45935.334047916665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45935.334047916665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45935.334047916665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45935.334047916665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45935.334047916665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45935.334047916665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45935.334047916665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45935.334047916665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45935.334047916665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45935.334047916665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45935.334047916665</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2025-10-05T05:01:30Z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