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51" documentId="13_ncr:1_{F6CB121F-512D-4AA6-A0C1-0FB36C537598}" xr6:coauthVersionLast="47" xr6:coauthVersionMax="47" xr10:uidLastSave="{E218DF1C-58F1-4AEA-AAE8-D04BAA47C78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<sst xmlns="http://schemas.openxmlformats.org/spreadsheetml/2006/main" count="178596" uniqueCount="39082">
  <si>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</si>
  <si>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</si>
  <si>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</si>
  <si>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</si>
  <si>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</si>
  <si>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</si>
  <si>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</si>
  <si>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</si>
  <si>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</si>
  <si>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</si>
  <si>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</si>
  <si>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</si>
  <si>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</si>
  <si>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</si>
  <si>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</si>
  <si>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</si>
  <si>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</si>
  <si>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</si>
  <si>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</si>
  <si>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</si>
  <si>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</si>
  <si>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</si>
  <si>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</si>
  <si>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</si>
  <si>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</si>
  <si>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</si>
  <si>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</si>
  <si>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</si>
  <si>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</si>
  <si>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</si>
  <si>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</si>
  <si>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</si>
  <si>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</si>
  <si>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</si>
  <si>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</si>
  <si>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</si>
  <si>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</si>
  <si>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</si>
  <si>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</si>
  <si>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</si>
  <si>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</si>
  <si>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</si>
  <si>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</si>
  <si>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</si>
  <si>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</si>
  <si>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</si>
  <si>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</si>
  <si>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</si>
  <si>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</si>
  <si>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</si>
  <si>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</si>
  <si>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</si>
  <si>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</si>
  <si>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</si>
  <si>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</si>
  <si>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</si>
  <si>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</si>
  <si>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</si>
  <si>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</si>
  <si>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</si>
  <si>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</si>
  <si>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</si>
  <si>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</si>
  <si>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</si>
  <si>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</si>
  <si>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</si>
  <si>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</si>
  <si>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</si>
  <si>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</si>
  <si>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</si>
  <si>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</si>
  <si>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</si>
  <si>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</si>
  <si>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</si>
  <si>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</si>
  <si>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</si>
  <si>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</si>
  <si>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</si>
  <si>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</si>
  <si>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</si>
  <si>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</si>
  <si>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</si>
  <si>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</si>
  <si>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</si>
  <si>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</si>
  <si>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</si>
  <si>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</si>
  <si>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</si>
  <si>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</si>
  <si>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</si>
  <si>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</si>
  <si>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</si>
  <si>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</si>
  <si>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</si>
  <si>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</si>
  <si>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</si>
  <si>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</si>
  <si>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</si>
  <si>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</si>
  <si>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</si>
  <si>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</si>
  <si>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</si>
  <si>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</si>
  <si>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</si>
  <si>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</si>
  <si>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</si>
  <si>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</si>
  <si>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</si>
  <si>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</si>
  <si>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</si>
  <si>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</si>
  <si>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</si>
  <si>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</si>
  <si>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</si>
  <si>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</si>
  <si>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</si>
  <si>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</si>
  <si>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</si>
  <si>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</si>
  <si>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</si>
  <si>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</si>
  <si>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</si>
  <si>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</si>
  <si>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</si>
  <si>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</si>
  <si>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</si>
  <si>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</si>
  <si>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</si>
  <si>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</si>
  <si>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</si>
  <si>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</si>
  <si>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</si>
  <si>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</si>
  <si>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</si>
  <si>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</si>
  <si>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</si>
  <si>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</si>
  <si>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</si>
  <si>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</si>
  <si>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</si>
  <si>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</si>
  <si>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</si>
  <si>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</si>
  <si>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</si>
  <si>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</si>
  <si>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</si>
  <si>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</si>
  <si>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</si>
  <si>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</si>
  <si>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</si>
  <si>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</si>
  <si>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</si>
  <si>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</si>
  <si>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</si>
  <si>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</si>
  <si>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</si>
  <si>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</si>
  <si>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</si>
  <si>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</si>
  <si>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</si>
  <si>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</si>
  <si>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</si>
  <si>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</si>
  <si>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</si>
  <si>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</si>
  <si>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</si>
  <si>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</si>
  <si>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</si>
  <si>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</si>
  <si>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</si>
  <si>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</si>
  <si>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</si>
  <si>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</si>
  <si>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</si>
  <si>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</si>
  <si>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</si>
  <si>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</si>
  <si>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</si>
  <si>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</si>
  <si>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</si>
  <si>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</si>
  <si>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</si>
  <si>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</si>
  <si>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</si>
  <si>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</si>
  <si>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</si>
  <si>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</si>
  <si>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</si>
  <si>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</si>
  <si>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</si>
  <si>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</si>
  <si>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</si>
  <si>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</si>
  <si>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</si>
  <si>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</si>
  <si>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</si>
  <si>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</si>
  <si>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</si>
  <si>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</si>
  <si>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</si>
  <si>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</si>
  <si>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</si>
  <si>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</si>
  <si>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</si>
  <si>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</si>
  <si>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</si>
  <si>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</si>
  <si>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</si>
  <si>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</si>
  <si>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</si>
  <si>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</si>
  <si>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</si>
  <si>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</si>
  <si>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</si>
  <si>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</si>
  <si>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</si>
  <si>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</si>
  <si>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</si>
  <si>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</si>
  <si>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</si>
  <si>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</si>
  <si>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</si>
  <si>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</si>
  <si>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</si>
  <si>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</si>
  <si>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</si>
  <si>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</si>
  <si>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</si>
  <si>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</si>
  <si>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</si>
  <si>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</si>
  <si>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</si>
  <si>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</si>
  <si>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</si>
  <si>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</si>
  <si>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</si>
  <si>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</si>
  <si>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</si>
  <si>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</si>
  <si>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</si>
  <si>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</si>
  <si>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</si>
  <si>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</si>
  <si>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</si>
  <si>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</si>
  <si>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</si>
  <si>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</si>
  <si>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</si>
  <si>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</si>
  <si>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</si>
  <si>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</si>
  <si>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</si>
  <si>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</si>
  <si>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</si>
  <si>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</si>
  <si>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</si>
  <si>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</si>
  <si>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</si>
  <si>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</si>
  <si>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</si>
  <si>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</si>
  <si>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</si>
  <si>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</si>
  <si>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</si>
  <si>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</si>
  <si>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</si>
  <si>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</si>
  <si>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</si>
  <si>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</si>
  <si>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</si>
  <si>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</si>
  <si>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</si>
  <si>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</si>
  <si>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</si>
  <si>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</si>
  <si>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</si>
  <si>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</si>
  <si>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</si>
  <si>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</si>
  <si>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</si>
  <si>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</si>
  <si>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</si>
  <si>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</si>
  <si>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</si>
  <si>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</si>
  <si>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</si>
  <si>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</si>
  <si>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</si>
  <si>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</si>
  <si>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</si>
  <si>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</si>
  <si>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</si>
  <si>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</si>
  <si>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</si>
  <si>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</si>
  <si>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</si>
  <si>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</si>
  <si>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</si>
  <si>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</si>
  <si>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</si>
  <si>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</si>
  <si>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</si>
  <si>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</si>
  <si>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</si>
  <si>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</si>
  <si>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</si>
  <si>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</si>
  <si>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</si>
  <si>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</si>
  <si>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</si>
  <si>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</si>
  <si>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</si>
  <si>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</si>
  <si>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</si>
  <si>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</si>
  <si>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</si>
  <si>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</si>
  <si>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</si>
  <si>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</si>
  <si>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</si>
  <si>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</si>
  <si>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</si>
  <si>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</si>
  <si>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</si>
  <si>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</si>
  <si>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</si>
  <si>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</si>
  <si>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</si>
  <si>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</si>
  <si>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</si>
  <si>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</si>
  <si>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</si>
  <si>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</si>
  <si>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</si>
  <si>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</si>
  <si>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</si>
  <si>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</si>
  <si>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</si>
  <si>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</si>
  <si>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</si>
  <si>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</si>
  <si>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</si>
  <si>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</si>
  <si>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</si>
  <si>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</si>
  <si>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</si>
  <si>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</si>
  <si>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</si>
  <si>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</si>
  <si>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</si>
  <si>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</si>
  <si>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</si>
  <si>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</si>
  <si>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</si>
  <si>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</si>
  <si>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</si>
  <si>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</si>
  <si>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</si>
  <si>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</si>
  <si>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</si>
  <si>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</si>
  <si>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</si>
  <si>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</si>
  <si>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</si>
  <si>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</si>
  <si>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</si>
  <si>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</si>
  <si>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</si>
  <si>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</si>
  <si>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</si>
  <si>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</si>
  <si>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</si>
  <si>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</si>
  <si>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</si>
  <si>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</si>
  <si>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</si>
  <si>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</si>
  <si>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</si>
  <si>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</si>
  <si>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</si>
  <si>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</si>
  <si>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</si>
  <si>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</si>
  <si>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</si>
  <si>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</si>
  <si>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</si>
  <si>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</si>
  <si>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</si>
  <si>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</si>
  <si>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</si>
  <si>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</si>
  <si>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</si>
  <si>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</si>
  <si>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</si>
  <si>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</si>
  <si>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</si>
  <si>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</si>
  <si>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</si>
  <si>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</si>
  <si>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</si>
  <si>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</si>
  <si>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</si>
  <si>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</si>
  <si>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</si>
  <si>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</si>
  <si>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</si>
  <si>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</si>
  <si>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</si>
  <si>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</si>
  <si>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</si>
  <si>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</si>
  <si>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</si>
  <si>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</si>
  <si>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</si>
  <si>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</si>
  <si>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</si>
  <si>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</si>
  <si>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</si>
  <si>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</si>
  <si>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</si>
  <si>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</si>
  <si>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</si>
  <si>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</si>
  <si>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</si>
  <si>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</si>
  <si>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</si>
  <si>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</si>
  <si>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</si>
  <si>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</si>
  <si>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</si>
  <si>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</si>
  <si>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</si>
  <si>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</si>
  <si>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</si>
  <si>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</si>
  <si>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</si>
  <si>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</si>
  <si>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</si>
  <si>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</si>
  <si>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</si>
  <si>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</si>
  <si>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</si>
  <si>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</si>
  <si>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</si>
  <si>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</si>
  <si>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</si>
  <si>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</si>
  <si>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</si>
  <si>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</si>
  <si>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</si>
  <si>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</si>
  <si>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</si>
  <si>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</si>
  <si>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</si>
  <si>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</si>
  <si>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</si>
  <si>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</si>
  <si>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</si>
  <si>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</si>
  <si>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</si>
  <si>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</si>
  <si>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</si>
  <si>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</si>
  <si>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</si>
  <si>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</si>
  <si>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</si>
  <si>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</si>
  <si>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</si>
  <si>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</si>
  <si>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</si>
  <si>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</si>
  <si>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</si>
  <si>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</si>
  <si>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</si>
  <si>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</si>
  <si>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</si>
  <si>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</si>
  <si>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</si>
  <si>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</si>
  <si>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</si>
  <si>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</si>
  <si>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</si>
  <si>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</si>
  <si>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</si>
  <si>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</si>
  <si>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</si>
  <si>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</si>
  <si>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</si>
  <si>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</si>
  <si>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</si>
  <si>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</si>
  <si>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</si>
  <si>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</si>
  <si>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</si>
  <si>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</si>
  <si>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</si>
  <si>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</si>
  <si>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</si>
  <si>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</si>
  <si>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</si>
  <si>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</si>
  <si>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</si>
  <si>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</si>
  <si>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</si>
  <si>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</si>
  <si>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</si>
  <si>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</si>
  <si>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</si>
  <si>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</si>
  <si>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</si>
  <si>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</si>
  <si>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</si>
  <si>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</si>
  <si>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</si>
  <si>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</si>
  <si>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</si>
  <si>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</si>
  <si>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</si>
  <si>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</si>
  <si>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</si>
  <si>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</si>
  <si>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</si>
  <si>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</si>
  <si>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</si>
  <si>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</si>
  <si>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</si>
  <si>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</si>
  <si>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</si>
  <si>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</si>
  <si>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</si>
  <si>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</si>
  <si>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</si>
  <si>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</si>
  <si>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</si>
  <si>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</si>
  <si>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</si>
  <si>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</si>
  <si>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</si>
  <si>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</si>
  <si>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</si>
  <si>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</si>
  <si>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</si>
  <si>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</si>
  <si>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</si>
  <si>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</si>
  <si>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</si>
  <si>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</si>
  <si>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</si>
  <si>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</si>
  <si>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</si>
  <si>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</si>
  <si>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</si>
  <si>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</si>
  <si>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</si>
  <si>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</si>
  <si>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</si>
  <si>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</si>
  <si>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</si>
  <si>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</si>
  <si>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</si>
  <si>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</si>
  <si>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</si>
  <si>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</si>
  <si>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</si>
  <si>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</si>
  <si>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</si>
  <si>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</si>
  <si>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</si>
  <si>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</si>
  <si>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</si>
  <si>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</si>
  <si>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</si>
  <si>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</si>
  <si>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</si>
  <si>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</si>
  <si>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</si>
  <si>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</si>
  <si>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</si>
  <si>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</si>
  <si>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</si>
  <si>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</si>
  <si>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</si>
  <si>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</si>
  <si>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</si>
  <si>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</si>
  <si>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</si>
  <si>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</si>
  <si>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</si>
  <si>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</si>
  <si>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</si>
  <si>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</si>
  <si>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</si>
  <si>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</si>
  <si>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</si>
  <si>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</si>
  <si>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</si>
  <si>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</si>
  <si>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</si>
  <si>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</si>
  <si>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</si>
  <si>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</si>
  <si>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</si>
  <si>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</si>
  <si>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</si>
  <si>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</si>
  <si>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</si>
  <si>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</si>
  <si>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</si>
  <si>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</si>
  <si>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</si>
  <si>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</si>
  <si>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</si>
  <si>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</si>
  <si>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</si>
  <si>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</si>
  <si>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</si>
  <si>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</si>
  <si>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</si>
  <si>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</si>
  <si>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</si>
  <si>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</si>
  <si>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</si>
  <si>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</si>
  <si>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</si>
  <si>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</si>
  <si>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</si>
  <si>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</si>
  <si>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</si>
  <si>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</si>
  <si>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</si>
  <si>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</si>
  <si>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</si>
  <si>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</si>
  <si>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</si>
  <si>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</si>
  <si>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</si>
  <si>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</si>
  <si>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</si>
  <si>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</si>
  <si>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</si>
  <si>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</si>
  <si>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</si>
  <si>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</si>
  <si>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</si>
  <si>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</si>
  <si>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</si>
  <si>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</si>
  <si>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</si>
  <si>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</si>
  <si>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</si>
  <si>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</si>
  <si>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</si>
  <si>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</si>
  <si>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</si>
  <si>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</si>
  <si>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</si>
  <si>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</si>
  <si>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</si>
  <si>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</si>
  <si>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</si>
  <si>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</si>
  <si>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</si>
  <si>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</si>
  <si>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</si>
  <si>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</si>
  <si>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</si>
  <si>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</si>
  <si>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</si>
  <si>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</si>
  <si>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</si>
  <si>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</si>
  <si>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</si>
  <si>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</si>
  <si>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</si>
  <si>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</si>
  <si>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</si>
  <si>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</si>
  <si>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</si>
  <si>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</si>
  <si>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</si>
  <si>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</si>
  <si>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</si>
  <si>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</si>
  <si>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</si>
  <si>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</si>
  <si>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</si>
  <si>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</si>
  <si>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</si>
  <si>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</si>
  <si>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</si>
  <si>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</si>
  <si>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</si>
  <si>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</si>
  <si>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</si>
  <si>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</si>
  <si>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</si>
  <si>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</si>
  <si>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</si>
  <si>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</si>
  <si>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</si>
  <si>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</si>
  <si>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</si>
  <si>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</si>
  <si>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</si>
  <si>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</si>
  <si>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</si>
  <si>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</si>
  <si>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</si>
  <si>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</si>
  <si>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</si>
  <si>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</si>
  <si>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</si>
  <si>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</si>
  <si>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</si>
  <si>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</si>
  <si>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</si>
  <si>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</si>
  <si>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</si>
  <si>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</si>
  <si>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</si>
  <si>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</si>
  <si>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</si>
  <si>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</si>
  <si>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</si>
  <si>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</si>
  <si>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</si>
  <si>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</si>
  <si>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</si>
  <si>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</si>
  <si>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</si>
  <si>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</si>
  <si>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</si>
  <si>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</si>
  <si>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</si>
  <si>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</si>
  <si>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</si>
  <si>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</si>
  <si>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</si>
  <si>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</si>
  <si>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</si>
  <si>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</si>
  <si>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</si>
  <si>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</si>
  <si>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</si>
  <si>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</si>
  <si>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</si>
  <si>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</si>
  <si>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</si>
  <si>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</si>
  <si>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</si>
  <si>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</si>
  <si>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</si>
  <si>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</si>
  <si>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</si>
  <si>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</si>
  <si>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</si>
  <si>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</si>
  <si>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</si>
  <si>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</si>
  <si>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</si>
  <si>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</si>
  <si>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</si>
  <si>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</si>
  <si>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</si>
  <si>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</si>
  <si>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</si>
  <si>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</si>
  <si>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</si>
  <si>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</si>
  <si>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</si>
  <si>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</si>
  <si>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</si>
  <si>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</si>
  <si>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</si>
  <si>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</si>
  <si>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</si>
  <si>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</si>
  <si>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</si>
  <si>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</si>
  <si>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</si>
  <si>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</si>
  <si>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</si>
  <si>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</si>
  <si>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</si>
  <si>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</si>
  <si>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</si>
  <si>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</si>
  <si>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</si>
  <si>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</si>
  <si>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</si>
  <si>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</si>
  <si>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</si>
  <si>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</si>
  <si>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</si>
  <si>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</si>
  <si>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</si>
  <si>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</si>
  <si>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</si>
  <si>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</si>
  <si>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</si>
  <si>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</si>
  <si>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</si>
  <si>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</si>
  <si>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</si>
  <si>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</si>
  <si>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</si>
  <si>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</si>
  <si>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</si>
  <si>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</si>
  <si>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</si>
  <si>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</si>
  <si>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</si>
  <si>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</si>
  <si>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</si>
  <si>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</si>
  <si>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</si>
  <si>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</si>
  <si>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</si>
  <si>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</si>
  <si>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</si>
  <si>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</si>
  <si>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</si>
  <si>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</si>
  <si>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</si>
  <si>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</si>
  <si>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</si>
  <si>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</si>
  <si>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</si>
  <si>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</si>
  <si>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</si>
  <si>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</si>
  <si>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</si>
  <si>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</si>
  <si>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</si>
  <si>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</si>
  <si>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</si>
  <si>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</si>
  <si>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</si>
  <si>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</si>
  <si>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</si>
  <si>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</si>
  <si>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</si>
  <si>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</si>
  <si>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</si>
  <si>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</si>
  <si>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</si>
  <si>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</si>
  <si>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</si>
  <si>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</si>
  <si>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</si>
  <si>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</si>
  <si>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</si>
  <si>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</si>
  <si>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</si>
  <si>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</si>
  <si>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</si>
  <si>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</si>
  <si>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</si>
  <si>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</si>
  <si>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</si>
  <si>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</si>
  <si>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</si>
  <si>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</si>
  <si>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</si>
  <si>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</si>
  <si>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</si>
  <si>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</si>
  <si>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</si>
  <si>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</si>
  <si>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</si>
  <si>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</si>
  <si>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</si>
  <si>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</si>
  <si>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</si>
  <si>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</si>
  <si>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</si>
  <si>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</si>
  <si>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</si>
  <si>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</si>
  <si>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</si>
  <si>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</si>
  <si>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</si>
  <si>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</si>
  <si>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</si>
  <si>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</si>
  <si>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</si>
  <si>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</si>
  <si>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</si>
  <si>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</si>
  <si>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</si>
  <si>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</si>
  <si>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</si>
  <si>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</si>
  <si>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</si>
  <si>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</si>
  <si>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</si>
  <si>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</si>
  <si>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</si>
  <si>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</si>
  <si>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</si>
  <si>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</si>
  <si>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</si>
  <si>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</si>
  <si>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</si>
  <si>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</si>
  <si>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</si>
  <si>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</si>
  <si>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</si>
  <si>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</si>
  <si>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</si>
  <si>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</si>
  <si>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</si>
  <si>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</si>
  <si>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</si>
  <si>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</si>
  <si>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</si>
  <si>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</si>
  <si>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</si>
  <si>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</si>
  <si>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</si>
  <si>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</si>
  <si>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</si>
  <si>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</si>
  <si>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</si>
  <si>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</si>
  <si>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</si>
  <si>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</si>
  <si>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</si>
  <si>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</si>
  <si>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</si>
  <si>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</si>
  <si>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</si>
  <si>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</si>
  <si>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</si>
  <si>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</si>
  <si>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</si>
  <si>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</si>
  <si>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</si>
  <si>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</si>
  <si>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</si>
  <si>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</si>
  <si>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</si>
  <si>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</si>
  <si>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</si>
  <si>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</si>
  <si>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</si>
  <si>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</si>
  <si>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</si>
  <si>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</si>
  <si>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</si>
  <si>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</si>
  <si>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</si>
  <si>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</si>
  <si>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</si>
  <si>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</si>
  <si>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</si>
  <si>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</si>
  <si>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</si>
  <si>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</si>
  <si>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</si>
  <si>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</si>
  <si>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</si>
  <si>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</si>
  <si>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</si>
  <si>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</si>
  <si>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</si>
  <si>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</si>
  <si>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</si>
  <si>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</si>
  <si>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</si>
  <si>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</si>
  <si>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</si>
  <si>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</si>
  <si>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</si>
  <si>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</si>
  <si>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</si>
  <si>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</si>
  <si>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</si>
  <si>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</si>
  <si>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</si>
  <si>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</si>
  <si>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</si>
  <si>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</si>
  <si>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</si>
  <si>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</si>
  <si>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</si>
  <si>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</si>
  <si>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</si>
  <si>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</si>
  <si>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</si>
  <si>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</si>
  <si>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</si>
  <si>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</si>
  <si>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</si>
  <si>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</si>
  <si>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</si>
  <si>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</si>
  <si>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</si>
  <si>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</si>
  <si>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</si>
  <si>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</si>
  <si>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</si>
  <si>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</si>
  <si>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</si>
  <si>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</si>
  <si>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</si>
  <si>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</si>
  <si>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</si>
  <si>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</si>
  <si>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</si>
  <si>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</si>
  <si>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</si>
  <si>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</si>
  <si>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</si>
  <si>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</si>
  <si>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</si>
  <si>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</si>
  <si>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</si>
  <si>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</si>
  <si>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</si>
  <si>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</si>
  <si>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</si>
  <si>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</si>
  <si>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</si>
  <si>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</si>
  <si>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</si>
  <si>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</si>
  <si>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</si>
  <si>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</si>
  <si>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</si>
  <si>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</si>
  <si>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</si>
  <si>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</si>
  <si>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</si>
  <si>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</si>
  <si>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</si>
  <si>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</si>
  <si>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</si>
  <si>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</si>
  <si>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</si>
  <si>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</si>
  <si>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</si>
  <si>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</si>
  <si>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</si>
  <si>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</si>
  <si>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</si>
  <si>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</si>
  <si>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</si>
  <si>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</si>
  <si>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</si>
  <si>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</si>
  <si>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</si>
  <si>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</si>
  <si>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</si>
  <si>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</si>
  <si>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</si>
  <si>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</si>
  <si>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</si>
  <si>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</si>
  <si>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</si>
  <si>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</si>
  <si>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</si>
  <si>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</si>
  <si>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</si>
  <si>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</si>
  <si>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</si>
  <si>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</si>
  <si>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</si>
  <si>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</si>
  <si>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</si>
  <si>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</si>
  <si>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</si>
  <si>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</si>
  <si>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</si>
  <si>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</si>
  <si>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</si>
  <si>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</si>
  <si>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</si>
  <si>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</si>
  <si>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</si>
  <si>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</si>
  <si>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</si>
  <si>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</si>
  <si>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</si>
  <si>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</si>
  <si>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</si>
  <si>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</si>
  <si>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</si>
  <si>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</si>
  <si>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</si>
  <si>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</si>
  <si>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</si>
  <si>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</si>
  <si>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</si>
  <si>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</si>
  <si>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</si>
  <si>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</si>
  <si>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</si>
  <si>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</si>
  <si>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</si>
  <si>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</si>
  <si>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</si>
  <si>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</si>
  <si>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</si>
  <si>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</si>
  <si>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</si>
  <si>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</si>
  <si>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</si>
  <si>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</si>
  <si>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</si>
  <si>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</si>
  <si>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</si>
  <si>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</si>
  <si>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</si>
  <si>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</si>
  <si>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</si>
  <si>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</si>
  <si>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</si>
  <si>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</si>
  <si>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</si>
  <si>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</si>
  <si>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</si>
  <si>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</si>
  <si>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</si>
  <si>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</si>
  <si>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</si>
  <si>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</si>
  <si>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</si>
  <si>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</si>
  <si>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</si>
  <si>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</si>
  <si>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</si>
  <si>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</si>
  <si>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</si>
  <si>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</si>
  <si>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</si>
  <si>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</si>
  <si>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</si>
  <si>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</si>
  <si>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</si>
  <si>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</si>
  <si>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</si>
  <si>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</si>
  <si>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</si>
  <si>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</si>
  <si>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</si>
  <si>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</si>
  <si>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</si>
  <si>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</si>
  <si>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</si>
  <si>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</si>
  <si>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</si>
  <si>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</si>
  <si>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</si>
  <si>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</si>
  <si>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</si>
  <si>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</si>
  <si>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</si>
  <si>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</si>
  <si>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</si>
  <si>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</si>
  <si>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</si>
  <si>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</si>
  <si>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</si>
  <si>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</si>
  <si>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</si>
  <si>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</si>
  <si>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</si>
  <si>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</si>
  <si>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</si>
  <si>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</si>
  <si>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</si>
  <si>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</si>
  <si>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</si>
  <si>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</si>
  <si>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</si>
  <si>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</si>
  <si>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</si>
  <si>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</si>
  <si>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</si>
  <si>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</si>
  <si>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</si>
  <si>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</si>
  <si>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</si>
  <si>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</si>
  <si>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</si>
  <si>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</si>
  <si>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</si>
  <si>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</si>
  <si>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</si>
  <si>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</si>
  <si>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</si>
  <si>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</si>
  <si>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</si>
  <si>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</si>
  <si>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</si>
  <si>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</si>
  <si>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</si>
  <si>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</si>
  <si>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</si>
  <si>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</si>
  <si>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</si>
  <si>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</si>
  <si>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</si>
  <si>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</si>
  <si>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</si>
  <si>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</si>
  <si>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</si>
  <si>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</si>
  <si>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</si>
  <si>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</si>
  <si>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</si>
  <si>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</si>
  <si>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</si>
  <si>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</si>
  <si>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</si>
  <si>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</si>
  <si>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</si>
  <si>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</si>
  <si>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</si>
  <si>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</si>
  <si>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</si>
  <si>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</si>
  <si>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</si>
  <si>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</si>
  <si>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</si>
  <si>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</si>
  <si>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</si>
  <si>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</si>
  <si>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</si>
  <si>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</si>
  <si>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</si>
  <si>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</si>
  <si>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</si>
  <si>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</si>
  <si>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</si>
  <si>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</si>
  <si>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</si>
  <si>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</si>
  <si>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</si>
  <si>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</si>
  <si>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</si>
  <si>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</si>
  <si>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</si>
  <si>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</si>
  <si>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</si>
  <si>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</si>
  <si>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</si>
  <si>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</si>
  <si>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</si>
  <si>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</si>
  <si>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</si>
  <si>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</si>
  <si>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</si>
  <si>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</si>
  <si>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</si>
  <si>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</si>
  <si>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</si>
  <si>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</si>
  <si>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</si>
  <si>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</si>
  <si>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</si>
  <si>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</si>
  <si>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</si>
  <si>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</si>
  <si>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</si>
  <si>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</si>
  <si>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</si>
  <si>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</si>
  <si>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</si>
  <si>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</si>
  <si>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</si>
  <si>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</si>
  <si>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</si>
  <si>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</si>
  <si>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</si>
  <si>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</si>
  <si>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</si>
  <si>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</si>
  <si>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</si>
  <si>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</si>
  <si>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</si>
  <si>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</si>
  <si>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</si>
  <si>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</si>
  <si>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</si>
  <si>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</si>
  <si>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</si>
  <si>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</si>
  <si>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</si>
  <si>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</si>
  <si>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</si>
  <si>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</si>
  <si>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</si>
  <si>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</si>
  <si>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</si>
  <si>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</si>
  <si>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</si>
  <si>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</si>
  <si>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</si>
  <si>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</si>
  <si>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</si>
  <si>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</si>
  <si>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</si>
  <si>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</si>
  <si>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</si>
  <si>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</si>
  <si>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</si>
  <si>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</si>
  <si>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</si>
  <si>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</si>
  <si>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</si>
  <si>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</si>
  <si>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</si>
  <si>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</si>
  <si>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</si>
  <si>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</si>
  <si>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</si>
  <si>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</si>
  <si>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</si>
  <si>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</si>
  <si>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</si>
  <si>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</si>
  <si>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</si>
  <si>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</si>
  <si>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</si>
  <si>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</si>
  <si>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</si>
  <si>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</si>
  <si>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</si>
  <si>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</si>
  <si>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</si>
  <si>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</si>
  <si>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</si>
  <si>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</si>
  <si>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</si>
  <si>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</si>
  <si>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</si>
  <si>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</si>
  <si>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</si>
  <si>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</si>
  <si>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</si>
  <si>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</si>
  <si>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</si>
  <si>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</si>
  <si>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</si>
  <si>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</si>
  <si>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</si>
  <si>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</si>
  <si>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</si>
  <si>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</si>
  <si>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</si>
  <si>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</si>
  <si>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</si>
  <si>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</si>
  <si>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</si>
  <si>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</si>
  <si>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</si>
  <si>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</si>
  <si>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</si>
  <si>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</si>
  <si>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</si>
  <si>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</si>
  <si>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</si>
  <si>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</si>
  <si>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</si>
  <si>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</si>
  <si>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</si>
  <si>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</si>
  <si>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</si>
  <si>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</si>
  <si>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</si>
  <si>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</si>
  <si>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</si>
  <si>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</si>
  <si>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</si>
  <si>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</si>
  <si>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</si>
  <si>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</si>
  <si>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</si>
  <si>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</si>
  <si>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</si>
  <si>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</si>
  <si>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</si>
  <si>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</si>
  <si>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</si>
  <si>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</si>
  <si>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</si>
  <si>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</si>
  <si>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</si>
  <si>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</si>
  <si>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</si>
  <si>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</si>
  <si>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</si>
  <si>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</si>
  <si>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</si>
  <si>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</si>
  <si>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</si>
  <si>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</si>
  <si>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</si>
  <si>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</si>
  <si>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</si>
  <si>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</si>
  <si>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</si>
  <si>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</si>
  <si>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</si>
  <si>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</si>
  <si>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</si>
  <si>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</si>
  <si>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</si>
  <si>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</si>
  <si>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</si>
  <si>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</si>
  <si>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</si>
  <si>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</si>
  <si>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</si>
  <si>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</si>
  <si>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</si>
  <si>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</si>
  <si>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</si>
  <si>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</si>
  <si>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</si>
  <si>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</si>
  <si>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</si>
  <si>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</si>
  <si>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</si>
  <si>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</si>
  <si>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</si>
  <si>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</si>
  <si>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</si>
  <si>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</si>
  <si>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</si>
  <si>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</si>
  <si>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</si>
  <si>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</si>
  <si>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</si>
  <si>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</si>
  <si>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</si>
  <si>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</si>
  <si>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</si>
  <si>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</si>
  <si>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</si>
  <si>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</si>
  <si>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</si>
  <si>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</si>
  <si>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</si>
  <si>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</si>
  <si>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</si>
  <si>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</si>
  <si>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</si>
  <si>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</si>
  <si>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</si>
  <si>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</si>
  <si>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</si>
  <si>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</si>
  <si>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</si>
  <si>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</si>
  <si>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</si>
  <si>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</si>
  <si>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</si>
  <si>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</si>
  <si>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</si>
  <si>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</si>
  <si>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</si>
  <si>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</si>
  <si>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</si>
  <si>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</si>
  <si>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</si>
  <si>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</si>
  <si>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</si>
  <si>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</si>
  <si>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</si>
  <si>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</si>
  <si>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</si>
  <si>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</si>
  <si>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</si>
  <si>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</si>
  <si>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</si>
  <si>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</si>
  <si>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</si>
  <si>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</si>
  <si>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</si>
  <si>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</si>
  <si>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</si>
  <si>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</si>
  <si>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</si>
  <si>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</si>
  <si>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</si>
  <si>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</si>
  <si>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</si>
  <si>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</si>
  <si>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</si>
  <si>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</si>
  <si>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</si>
  <si>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</si>
  <si>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</si>
  <si>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</si>
  <si>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</si>
  <si>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</si>
  <si>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</si>
  <si>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</si>
  <si>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</si>
  <si>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</si>
  <si>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</si>
  <si>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</si>
  <si>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</si>
  <si>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</si>
  <si>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</si>
  <si>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</si>
  <si>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</si>
  <si>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</si>
  <si>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</si>
  <si>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</si>
  <si>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</si>
  <si>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</si>
  <si>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</si>
  <si>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</si>
  <si>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</si>
  <si>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</si>
  <si>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</si>
  <si>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</si>
  <si>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</si>
  <si>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</si>
  <si>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</si>
  <si>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</si>
  <si>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</si>
  <si>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</si>
  <si>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</si>
  <si>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</si>
  <si>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</si>
  <si>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</si>
  <si>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</si>
  <si>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</si>
  <si>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</si>
  <si>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</si>
  <si>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</si>
  <si>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</si>
  <si>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</si>
  <si>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</si>
  <si>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</si>
  <si>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</si>
  <si>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</si>
  <si>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</si>
  <si>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</si>
  <si>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</si>
  <si>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</si>
  <si>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</si>
  <si>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</si>
  <si>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</si>
  <si>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</si>
  <si>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</si>
  <si>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</si>
  <si>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</si>
  <si>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</si>
  <si>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</si>
  <si>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</si>
  <si>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</si>
  <si>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</si>
  <si>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</si>
  <si>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</si>
  <si>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</si>
  <si>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</si>
  <si>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</si>
  <si>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</si>
  <si>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</si>
  <si>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</si>
  <si>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</si>
  <si>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</si>
  <si>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</si>
  <si>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</si>
  <si>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</si>
  <si>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</si>
  <si>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</si>
  <si>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</si>
  <si>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</si>
  <si>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</si>
  <si>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</si>
  <si>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</si>
  <si>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</si>
  <si>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</si>
  <si>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</si>
  <si>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</si>
  <si>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</si>
  <si>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</si>
  <si>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</si>
  <si>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</si>
  <si>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</si>
  <si>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</si>
  <si>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</si>
  <si>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</si>
  <si>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</si>
  <si>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</si>
  <si>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</si>
  <si>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</si>
  <si>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</si>
  <si>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</si>
  <si>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</si>
  <si>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</si>
  <si>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</si>
  <si>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</si>
  <si>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</si>
  <si>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</si>
  <si>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</si>
  <si>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</si>
  <si>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</si>
  <si>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</si>
  <si>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</si>
  <si>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</si>
  <si>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</si>
  <si>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</si>
  <si>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</si>
  <si>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</si>
  <si>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</si>
  <si>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</si>
  <si>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</si>
  <si>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</si>
  <si>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</si>
  <si>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</si>
  <si>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</si>
  <si>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</si>
  <si>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</si>
  <si>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</si>
  <si>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</si>
  <si>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</si>
  <si>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</si>
  <si>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</si>
  <si>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</si>
  <si>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</si>
  <si>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</si>
  <si>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</si>
  <si>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</si>
  <si>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</si>
  <si>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</si>
  <si>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</si>
  <si>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</si>
  <si>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</si>
  <si>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</si>
  <si>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</si>
  <si>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</si>
  <si>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</si>
  <si>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</si>
  <si>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</si>
  <si>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</si>
  <si>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</si>
  <si>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</si>
  <si>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</si>
  <si>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</si>
  <si>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</si>
  <si>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</si>
  <si>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</si>
  <si>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</si>
  <si>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</si>
  <si>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</si>
  <si>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</si>
  <si>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</si>
  <si>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</si>
  <si>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</si>
  <si>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</si>
  <si>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</si>
  <si>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</si>
  <si>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</si>
  <si>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</si>
  <si>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</si>
  <si>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</si>
  <si>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</si>
  <si>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</si>
  <si>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</si>
  <si>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</si>
  <si>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</si>
  <si>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</si>
  <si>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</si>
  <si>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</si>
  <si>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</si>
  <si>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</si>
  <si>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</si>
  <si>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</si>
  <si>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</si>
  <si>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</si>
  <si>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</si>
  <si>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</si>
  <si>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</si>
  <si>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</si>
  <si>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</si>
  <si>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</si>
  <si>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</si>
  <si>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</si>
  <si>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</si>
  <si>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</si>
  <si>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</si>
  <si>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</si>
  <si>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</si>
  <si>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</si>
  <si>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</si>
  <si>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</si>
  <si>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</si>
  <si>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</si>
  <si>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</si>
  <si>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</si>
  <si>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</si>
  <si>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</si>
  <si>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</si>
  <si>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</si>
  <si>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</si>
  <si>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</si>
  <si>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</si>
  <si>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</si>
  <si>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</si>
  <si>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</si>
  <si>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</si>
  <si>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</si>
  <si>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</si>
  <si>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</si>
  <si>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</si>
  <si>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</si>
  <si>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</si>
  <si>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</si>
  <si>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</si>
  <si>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</si>
  <si>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</si>
  <si>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</si>
  <si>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</si>
  <si>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</si>
  <si>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</si>
  <si>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</si>
  <si>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</si>
  <si>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</si>
  <si>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</si>
  <si>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</si>
  <si>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</si>
  <si>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</si>
  <si>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</si>
  <si>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</si>
  <si>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</si>
  <si>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</si>
  <si>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</si>
  <si>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</si>
  <si>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</si>
  <si>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</si>
  <si>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</si>
  <si>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</si>
  <si>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</si>
  <si>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</si>
  <si>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</si>
  <si>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</si>
  <si>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</si>
  <si>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</si>
  <si>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</si>
  <si>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</si>
  <si>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</si>
  <si>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</si>
  <si>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</si>
  <si>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</si>
  <si>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</si>
  <si>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</si>
  <si>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</si>
  <si>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</si>
  <si>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</si>
  <si>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</si>
  <si>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</si>
  <si>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</si>
  <si>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</si>
  <si>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</si>
  <si>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</si>
  <si>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</si>
  <si>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</si>
  <si>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</si>
  <si>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</si>
  <si>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</si>
  <si>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</si>
  <si>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</si>
  <si>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</si>
  <si>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</si>
  <si>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</si>
  <si>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</si>
  <si>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</si>
  <si>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</si>
  <si>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</si>
  <si>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</si>
  <si>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</si>
  <si>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</si>
  <si>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</si>
  <si>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</si>
  <si>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</si>
  <si>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</si>
  <si>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</si>
  <si>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</si>
  <si>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</si>
  <si>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</si>
  <si>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</si>
  <si>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</si>
  <si>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</si>
  <si>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</si>
  <si>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</si>
  <si>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</si>
  <si>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</si>
  <si>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</si>
  <si>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</si>
  <si>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</si>
  <si>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</si>
  <si>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</si>
  <si>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</si>
  <si>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</si>
  <si>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</si>
  <si>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</si>
  <si>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</si>
  <si>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</si>
  <si>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</si>
  <si>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</si>
  <si>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</si>
  <si>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</si>
  <si>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</si>
  <si>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</si>
  <si>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</si>
  <si>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</si>
  <si>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</si>
  <si>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</si>
  <si>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</si>
  <si>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</si>
  <si>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</si>
  <si>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</si>
  <si>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</si>
  <si>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</si>
  <si>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</si>
  <si>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</si>
  <si>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</si>
  <si>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</si>
  <si>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</si>
  <si>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</si>
  <si>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</si>
  <si>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</si>
  <si>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</si>
  <si>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</si>
  <si>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</si>
  <si>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</si>
  <si>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</si>
  <si>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</si>
  <si>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</si>
  <si>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</si>
  <si>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</si>
  <si>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</si>
  <si>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</si>
  <si>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</si>
  <si>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</si>
  <si>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</si>
  <si>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</si>
  <si>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</si>
  <si>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</si>
  <si>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</si>
  <si>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</si>
  <si>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</si>
  <si>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</si>
  <si>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</si>
  <si>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</si>
  <si>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</si>
  <si>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</si>
  <si>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</si>
  <si>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</si>
  <si>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</si>
  <si>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</si>
  <si>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</si>
  <si>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</si>
  <si>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</si>
  <si>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</si>
  <si>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</si>
  <si>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</si>
  <si>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</si>
  <si>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</si>
  <si>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</si>
  <si>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</si>
  <si>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</si>
  <si>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</si>
  <si>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</si>
  <si>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</si>
  <si>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</si>
  <si>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</si>
  <si>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</si>
  <si>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</si>
  <si>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</si>
  <si>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</si>
  <si>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</si>
  <si>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</si>
  <si>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</si>
  <si>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</si>
  <si>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</si>
  <si>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</si>
  <si>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</si>
  <si>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</si>
  <si>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</si>
  <si>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</si>
  <si>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</si>
  <si>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</si>
  <si>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</si>
  <si>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</si>
  <si>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</si>
  <si>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</si>
  <si>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</si>
  <si>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</si>
  <si>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</si>
  <si>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</si>
  <si>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</si>
  <si>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</si>
  <si>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</si>
  <si>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</si>
  <si>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</si>
  <si>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</si>
  <si>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</si>
  <si>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</si>
  <si>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</si>
  <si>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</si>
  <si>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</si>
  <si>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</si>
  <si>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</si>
  <si>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</si>
  <si>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</si>
  <si>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</si>
  <si>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</si>
  <si>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</si>
  <si>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</si>
  <si>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</si>
  <si>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</si>
  <si>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</si>
  <si>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</si>
  <si>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</si>
  <si>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</si>
  <si>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</si>
  <si>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</si>
  <si>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</si>
  <si>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</si>
  <si>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</si>
  <si>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</si>
  <si>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</si>
  <si>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</si>
  <si>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</si>
  <si>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</si>
  <si>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</si>
  <si>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</si>
  <si>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</si>
  <si>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</si>
  <si>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</si>
  <si>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</si>
  <si>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</si>
  <si>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</si>
  <si>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</si>
  <si>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</si>
  <si>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</si>
  <si>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</si>
  <si>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</si>
  <si>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</si>
  <si>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</si>
  <si>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</si>
  <si>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</si>
  <si>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</si>
  <si>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</si>
  <si>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</si>
  <si>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</si>
  <si>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</si>
  <si>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</si>
  <si>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</si>
  <si>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</si>
  <si>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</si>
  <si>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</si>
  <si>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</si>
  <si>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</si>
  <si>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</si>
  <si>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</si>
  <si>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</si>
  <si>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</si>
  <si>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</si>
  <si>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</si>
  <si>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</si>
  <si>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</si>
  <si>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</si>
  <si>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</si>
  <si>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</si>
  <si>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</si>
  <si>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</si>
  <si>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</si>
  <si>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</si>
  <si>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</si>
  <si>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</si>
  <si>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</si>
  <si>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</si>
  <si>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</si>
  <si>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</si>
  <si>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</si>
  <si>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</si>
  <si>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</si>
  <si>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</si>
  <si>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</si>
  <si>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</si>
  <si>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</si>
  <si>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</si>
  <si>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</si>
  <si>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</si>
  <si>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</si>
  <si>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</si>
  <si>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</si>
  <si>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</si>
  <si>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</si>
  <si>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</si>
  <si>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</si>
  <si>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</si>
  <si>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</si>
  <si>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</si>
  <si>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</si>
  <si>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</si>
  <si>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</si>
  <si>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</si>
  <si>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</si>
  <si>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</si>
  <si>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</si>
  <si>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</si>
  <si>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</si>
  <si>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</si>
  <si>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</si>
  <si>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</si>
  <si>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</si>
  <si>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</si>
  <si>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</si>
  <si>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</si>
  <si>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</si>
  <si>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</si>
  <si>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</si>
  <si>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</si>
  <si>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</si>
  <si>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</si>
  <si>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</si>
  <si>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</si>
  <si>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</si>
  <si>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</si>
  <si>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</si>
  <si>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</si>
  <si>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</si>
  <si>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</si>
  <si>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</si>
  <si>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</si>
  <si>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</si>
  <si>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</si>
  <si>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</si>
  <si>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</si>
  <si>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</si>
  <si>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</si>
  <si>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</si>
  <si>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</si>
  <si>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</si>
  <si>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</si>
  <si>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</si>
  <si>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</si>
  <si>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</si>
  <si>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</si>
  <si>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</si>
  <si>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</si>
  <si>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</si>
  <si>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</si>
  <si>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</si>
  <si>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</si>
  <si>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</si>
  <si>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</si>
  <si>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</si>
  <si>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</si>
  <si>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</si>
  <si>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</si>
  <si>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</si>
  <si>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</si>
  <si>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</si>
  <si>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</si>
  <si>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</si>
  <si>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</si>
  <si>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</si>
  <si>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</si>
  <si>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</si>
  <si>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</si>
  <si>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</si>
  <si>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</si>
  <si>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</si>
  <si>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</si>
  <si>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</si>
  <si>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</si>
  <si>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</si>
  <si>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</si>
  <si>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</si>
  <si>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</si>
  <si>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</si>
  <si>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</si>
  <si>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</si>
  <si>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</si>
  <si>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</si>
  <si>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</si>
  <si>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</si>
  <si>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</si>
  <si>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</si>
  <si>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</si>
  <si>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</si>
  <si>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</si>
  <si>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</si>
  <si>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</si>
  <si>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</si>
  <si>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</si>
  <si>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</si>
  <si>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</si>
  <si>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</si>
  <si>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</si>
  <si>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</si>
  <si>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</si>
  <si>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</si>
  <si>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</si>
  <si>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</si>
  <si>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</si>
  <si>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</si>
  <si>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</si>
  <si>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</si>
  <si>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</si>
  <si>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</si>
  <si>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</si>
  <si>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</si>
  <si>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</si>
  <si>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</si>
  <si>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</si>
  <si>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</si>
  <si>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</si>
  <si>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</si>
  <si>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</si>
  <si>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</si>
  <si>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</si>
  <si>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</si>
  <si>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</si>
  <si>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</si>
  <si>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</si>
  <si>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</si>
  <si>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</si>
  <si>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</si>
  <si>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</si>
  <si>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</si>
  <si>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</si>
  <si>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</si>
  <si>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</si>
  <si>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</si>
  <si>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</si>
  <si>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</si>
  <si>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</si>
  <si>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</si>
  <si>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</si>
  <si>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</si>
  <si>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</si>
  <si>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</si>
  <si>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</si>
  <si>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</si>
  <si>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</si>
  <si>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</si>
  <si>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</si>
  <si>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</si>
  <si>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</si>
  <si>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</si>
  <si>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</si>
  <si>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</si>
  <si>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</si>
  <si>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</si>
  <si>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</si>
  <si>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</si>
  <si>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</si>
  <si>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</si>
  <si>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</si>
  <si>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</si>
  <si>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</si>
  <si>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</si>
  <si>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</si>
  <si>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</si>
  <si>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</si>
  <si>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</si>
  <si>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</si>
  <si>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</si>
  <si>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</si>
  <si>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</si>
  <si>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</si>
  <si>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</si>
  <si>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</si>
  <si>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</si>
  <si>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</si>
  <si>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</si>
  <si>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</si>
  <si>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</si>
  <si>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</si>
  <si>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</si>
  <si>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</si>
  <si>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</si>
  <si>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</si>
  <si>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</si>
  <si>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</si>
  <si>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</si>
  <si>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</si>
  <si>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</si>
  <si>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</si>
  <si>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</si>
  <si>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</si>
  <si>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</si>
  <si>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</si>
  <si>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</si>
  <si>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</si>
  <si>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</si>
  <si>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</si>
  <si>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</si>
  <si>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</si>
  <si>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</si>
  <si>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</si>
  <si>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</si>
  <si>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</si>
  <si>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</si>
  <si>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</si>
  <si>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</si>
  <si>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</si>
  <si>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</si>
  <si>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</si>
  <si>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</si>
  <si>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</si>
  <si>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</si>
  <si>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</si>
  <si>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</si>
  <si>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</si>
  <si>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</si>
  <si>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</si>
  <si>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</si>
  <si>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</si>
  <si>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</si>
  <si>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</si>
  <si>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</si>
  <si>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</si>
  <si>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</si>
  <si>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</si>
  <si>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</si>
  <si>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</si>
  <si>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</si>
  <si>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</si>
  <si>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</si>
  <si>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</si>
  <si>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</si>
  <si>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</si>
  <si>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</si>
  <si>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</si>
  <si>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</si>
  <si>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</si>
  <si>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</si>
  <si>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</si>
  <si>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</si>
  <si>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</si>
  <si>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</si>
  <si>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</si>
  <si>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</si>
  <si>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</si>
  <si>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</si>
  <si>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</si>
  <si>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</si>
  <si>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</si>
  <si>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</si>
  <si>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</si>
  <si>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</si>
  <si>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</si>
  <si>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</si>
  <si>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</si>
  <si>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</si>
  <si>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</si>
  <si>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</si>
  <si>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</si>
  <si>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</si>
  <si>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</si>
  <si>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</si>
  <si>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</si>
  <si>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</si>
  <si>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</si>
  <si>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</si>
  <si>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</si>
  <si>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</si>
  <si>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</si>
  <si>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</si>
  <si>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</si>
  <si>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</si>
  <si>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</si>
  <si>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</si>
  <si>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</si>
  <si>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</si>
  <si>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</si>
  <si>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</si>
  <si>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</si>
  <si>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</si>
  <si>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</si>
  <si>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</si>
  <si>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</si>
  <si>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</si>
  <si>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</si>
  <si>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</si>
  <si>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</si>
  <si>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</si>
  <si>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</si>
  <si>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</si>
  <si>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</si>
  <si>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</si>
  <si>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</si>
  <si>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</si>
  <si>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</si>
  <si>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</si>
  <si>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</si>
  <si>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</si>
  <si>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</si>
  <si>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</si>
  <si>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</si>
  <si>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</si>
  <si>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</si>
  <si>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</si>
  <si>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</si>
  <si>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</si>
  <si>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</si>
  <si>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</si>
  <si>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</si>
  <si>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</si>
  <si>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</si>
  <si>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</si>
  <si>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</si>
  <si>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</si>
  <si>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</si>
  <si>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</si>
  <si>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</si>
  <si>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</si>
  <si>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</si>
  <si>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</si>
  <si>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</si>
  <si>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</si>
  <si>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</si>
  <si>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</si>
  <si>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</si>
  <si>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</si>
  <si>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</si>
  <si>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</si>
  <si>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</si>
  <si>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</si>
  <si>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</si>
  <si>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</si>
  <si>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</si>
  <si>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</si>
  <si>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</si>
  <si>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</si>
  <si>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</si>
  <si>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</si>
  <si>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</si>
  <si>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</si>
  <si>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</si>
  <si>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</si>
  <si>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</si>
  <si>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</si>
  <si>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</si>
  <si>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</si>
  <si>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</si>
  <si>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</si>
  <si>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</si>
  <si>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</si>
  <si>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</si>
  <si>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</si>
  <si>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</si>
  <si>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</si>
  <si>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</si>
  <si>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</si>
  <si>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</si>
  <si>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</si>
  <si>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</si>
  <si>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</si>
  <si>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</si>
  <si>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</si>
  <si>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</si>
  <si>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</si>
  <si>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</si>
  <si>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</si>
  <si>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</si>
  <si>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</si>
  <si>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</si>
  <si>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</si>
  <si>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</si>
  <si>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</si>
  <si>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</si>
  <si>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</si>
  <si>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</si>
  <si>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</si>
  <si>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</si>
  <si>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</si>
  <si>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</si>
  <si>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</si>
  <si>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</si>
  <si>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</si>
  <si>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</si>
  <si>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</si>
  <si>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</si>
  <si>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</si>
  <si>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</si>
  <si>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</si>
  <si>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</si>
  <si>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</si>
  <si>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</si>
  <si>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</si>
  <si>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</si>
  <si>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</si>
  <si>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</si>
  <si>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</si>
  <si>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</si>
  <si>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</si>
  <si>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</si>
  <si>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</si>
  <si>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</si>
  <si>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</si>
  <si>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</si>
  <si>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</si>
  <si>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</si>
  <si>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</si>
  <si>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</si>
  <si>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</si>
  <si>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</si>
  <si>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</si>
  <si>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</si>
  <si>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</si>
  <si>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</si>
  <si>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</si>
  <si>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</si>
  <si>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</si>
  <si>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</si>
  <si>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</si>
  <si>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</si>
  <si>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</si>
  <si>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</si>
  <si>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</si>
  <si>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</si>
  <si>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</si>
  <si>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</si>
  <si>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</si>
  <si>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</si>
  <si>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</si>
  <si>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</si>
  <si>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</si>
  <si>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</si>
  <si>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</si>
  <si>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</si>
  <si>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</si>
  <si>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</si>
  <si>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</si>
  <si>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</si>
  <si>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</si>
  <si>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</si>
  <si>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</si>
  <si>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</si>
  <si>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</si>
  <si>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</si>
  <si>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</si>
  <si>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</si>
  <si>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</si>
  <si>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</si>
  <si>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</si>
  <si>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</si>
  <si>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</si>
  <si>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</si>
  <si>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</si>
  <si>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</si>
  <si>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</si>
  <si>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</si>
  <si>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</si>
  <si>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</si>
  <si>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</si>
  <si>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</si>
  <si>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</si>
  <si>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</si>
  <si>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</si>
  <si>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</si>
  <si>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</si>
  <si>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</si>
  <si>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</si>
  <si>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</si>
  <si>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</si>
  <si>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</si>
  <si>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</si>
  <si>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</si>
  <si>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</si>
  <si>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</si>
  <si>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</si>
  <si>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</si>
  <si>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</si>
  <si>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</si>
  <si>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</si>
  <si>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</si>
  <si>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</si>
  <si>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</si>
  <si>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</si>
  <si>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</si>
  <si>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</si>
  <si>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</si>
  <si>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</si>
  <si>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</si>
  <si>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</si>
  <si>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</si>
  <si>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</si>
  <si>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</si>
  <si>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</si>
  <si>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</si>
  <si>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</si>
  <si>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</si>
  <si>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</si>
  <si>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</si>
  <si>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</si>
  <si>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</si>
  <si>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</si>
  <si>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</si>
  <si>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</si>
  <si>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</si>
  <si>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</si>
  <si>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</si>
  <si>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</si>
  <si>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</si>
  <si>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</si>
  <si>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</si>
  <si>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</si>
  <si>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</si>
  <si>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</si>
  <si>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</si>
  <si>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</si>
  <si>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</si>
  <si>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</si>
  <si>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</si>
  <si>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</si>
  <si>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</si>
  <si>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</si>
  <si>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</si>
  <si>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</si>
  <si>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</si>
  <si>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</si>
  <si>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</si>
  <si>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</si>
  <si>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</si>
  <si>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</si>
  <si>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</si>
  <si>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</si>
  <si>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</si>
  <si>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</si>
  <si>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</si>
  <si>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</si>
  <si>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</si>
  <si>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</si>
  <si>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</si>
  <si>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</si>
  <si>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</si>
  <si>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</si>
  <si>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</si>
  <si>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</si>
  <si>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</si>
  <si>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</si>
  <si>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</si>
  <si>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</si>
  <si>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</si>
  <si>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</si>
  <si>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</si>
  <si>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</si>
  <si>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</si>
  <si>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</si>
  <si>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</si>
  <si>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</si>
  <si>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</si>
  <si>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</si>
  <si>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</si>
  <si>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</si>
  <si>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</si>
  <si>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</si>
  <si>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</si>
  <si>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</si>
  <si>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</si>
  <si>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</si>
  <si>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</si>
  <si>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</si>
  <si>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</si>
  <si>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</si>
  <si>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</si>
  <si>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</si>
  <si>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</si>
  <si>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</si>
  <si>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</si>
  <si>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</si>
  <si>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</si>
  <si>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</si>
  <si>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</si>
  <si>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</si>
  <si>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</si>
  <si>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</si>
  <si>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</si>
  <si>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</si>
  <si>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</si>
  <si>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</si>
  <si>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</si>
  <si>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</si>
  <si>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</si>
  <si>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</si>
  <si>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</si>
  <si>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</si>
  <si>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</si>
  <si>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</si>
  <si>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</si>
  <si>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</si>
  <si>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</si>
  <si>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</si>
  <si>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</si>
  <si>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</si>
  <si>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</si>
  <si>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</si>
  <si>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</si>
  <si>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</si>
  <si>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</si>
  <si>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</si>
  <si>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</si>
  <si>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</si>
  <si>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</si>
  <si>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</si>
  <si>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</si>
  <si>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</si>
  <si>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</si>
  <si>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</si>
  <si>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</si>
  <si>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</si>
  <si>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</si>
  <si>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</si>
  <si>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</si>
  <si>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</si>
  <si>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</si>
  <si>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</si>
  <si>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</si>
  <si>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</si>
  <si>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</si>
  <si>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</si>
  <si>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</si>
  <si>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</si>
  <si>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</si>
  <si>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</si>
  <si>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</si>
  <si>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</si>
  <si>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</si>
  <si>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</si>
  <si>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</si>
  <si>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</si>
  <si>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</si>
  <si>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</si>
  <si>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</si>
  <si>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</si>
  <si>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</si>
  <si>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</si>
  <si>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</si>
  <si>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</si>
  <si>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</si>
  <si>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</si>
  <si>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</si>
  <si>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</si>
  <si>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</si>
  <si>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</si>
  <si>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</si>
  <si>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</si>
  <si>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</si>
  <si>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</si>
  <si>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</si>
  <si>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</si>
  <si>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</si>
  <si>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</si>
  <si>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</si>
  <si>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</si>
  <si>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</si>
  <si>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</si>
  <si>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</si>
  <si>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</si>
  <si>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</si>
  <si>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</si>
  <si>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</si>
  <si>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</si>
  <si>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</si>
  <si>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</si>
  <si>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</si>
  <si>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</si>
  <si>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</si>
  <si>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</si>
  <si>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</si>
  <si>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</si>
  <si>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</si>
  <si>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</si>
  <si>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</si>
  <si>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</si>
  <si>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</si>
  <si>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</si>
  <si>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</si>
  <si>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</si>
  <si>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</si>
  <si>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</si>
  <si>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</si>
  <si>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</si>
  <si>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</si>
  <si>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</si>
  <si>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</si>
  <si>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</si>
  <si>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</si>
  <si>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</si>
  <si>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</si>
  <si>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</si>
  <si>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</si>
  <si>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</si>
  <si>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</si>
  <si>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</si>
  <si>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</si>
  <si>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</si>
  <si>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</si>
  <si>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</si>
  <si>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</si>
  <si>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</si>
  <si>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</si>
  <si>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</si>
  <si>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</si>
  <si>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</si>
  <si>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</si>
  <si>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</si>
  <si>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</si>
  <si>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</si>
  <si>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</si>
  <si>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</si>
  <si>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</si>
  <si>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</si>
  <si>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</si>
  <si>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</si>
  <si>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</si>
  <si>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</si>
  <si>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</si>
  <si>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</si>
  <si>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</si>
  <si>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</si>
  <si>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</si>
  <si>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</si>
  <si>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</si>
  <si>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</si>
  <si>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</si>
  <si>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</si>
  <si>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</si>
  <si>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</si>
  <si>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</si>
  <si>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</si>
  <si>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</si>
  <si>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</si>
  <si>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</si>
  <si>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</si>
  <si>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</si>
  <si>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</si>
  <si>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</si>
  <si>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</si>
  <si>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</si>
  <si>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</si>
  <si>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</si>
  <si>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</si>
  <si>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</si>
  <si>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</si>
  <si>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</si>
  <si>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</si>
  <si>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</si>
  <si>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</si>
  <si>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</si>
  <si>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</si>
  <si>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</si>
  <si>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</si>
  <si>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</si>
  <si>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</si>
  <si>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</si>
  <si>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</si>
  <si>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</si>
  <si>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</si>
  <si>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</si>
  <si>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</si>
  <si>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</si>
  <si>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</si>
  <si>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</si>
  <si>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</si>
  <si>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</si>
  <si>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</si>
  <si>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</si>
  <si>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</si>
  <si>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</si>
  <si>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</si>
  <si>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</si>
  <si>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</si>
  <si>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</si>
  <si>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</si>
  <si>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</si>
  <si>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</si>
  <si>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</si>
  <si>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</si>
  <si>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</si>
  <si>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</si>
  <si>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</si>
  <si>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</si>
  <si>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</si>
  <si>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</si>
  <si>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</si>
  <si>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</si>
  <si>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</si>
  <si>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</si>
  <si>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</si>
  <si>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</si>
  <si>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</si>
  <si>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</si>
  <si>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</si>
  <si>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</si>
  <si>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</si>
  <si>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</si>
  <si>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</si>
  <si>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</si>
  <si>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</si>
  <si>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</si>
  <si>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</si>
  <si>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</si>
  <si>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</si>
  <si>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</si>
  <si>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</si>
  <si>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</si>
  <si>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</si>
  <si>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</si>
  <si>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</si>
  <si>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</si>
  <si>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</si>
  <si>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</si>
  <si>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</si>
  <si>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</si>
  <si>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</si>
  <si>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</si>
  <si>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</si>
  <si>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</si>
  <si>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</si>
  <si>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</si>
  <si>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</si>
  <si>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</si>
  <si>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</si>
  <si>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</si>
  <si>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</si>
  <si>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</si>
  <si>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</si>
  <si>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</si>
  <si>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</si>
  <si>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</si>
  <si>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</si>
  <si>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</si>
  <si>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</si>
  <si>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</si>
  <si>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</si>
  <si>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</si>
  <si>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</si>
  <si>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</si>
  <si>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</si>
  <si>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</si>
  <si>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</si>
  <si>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</si>
  <si>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</si>
  <si>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</si>
  <si>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</si>
  <si>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</si>
  <si>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</si>
  <si>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</si>
  <si>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</si>
  <si>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</si>
  <si>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</si>
  <si>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</si>
  <si>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</si>
  <si>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</si>
  <si>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</si>
  <si>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</si>
  <si>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</si>
  <si>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</si>
  <si>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</si>
  <si>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</si>
  <si>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</si>
  <si>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</si>
  <si>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</si>
  <si>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</si>
  <si>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</si>
  <si>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</si>
  <si>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</si>
  <si>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</si>
  <si>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</si>
  <si>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</si>
  <si>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</si>
  <si>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</si>
  <si>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</si>
  <si>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</si>
  <si>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</si>
  <si>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</si>
  <si>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</si>
  <si>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</si>
  <si>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</si>
  <si>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</si>
  <si>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</si>
  <si>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</si>
  <si>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</si>
  <si>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</si>
  <si>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</si>
  <si>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</si>
  <si>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</si>
  <si>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</si>
  <si>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</si>
  <si>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</si>
  <si>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</si>
  <si>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</si>
  <si>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</si>
  <si>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</si>
  <si>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</si>
  <si>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</si>
  <si>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</si>
  <si>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</si>
  <si>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</si>
  <si>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</si>
  <si>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</si>
  <si>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</si>
  <si>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</si>
  <si>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</si>
  <si>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</si>
  <si>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</si>
  <si>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</si>
  <si>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</si>
  <si>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</si>
  <si>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</si>
  <si>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</si>
  <si>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</si>
  <si>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</si>
  <si>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</si>
  <si>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</si>
  <si>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</si>
  <si>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</si>
  <si>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</si>
  <si>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</si>
  <si>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</si>
  <si>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</si>
  <si>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</si>
  <si>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</si>
  <si>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</si>
  <si>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</si>
  <si>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</si>
  <si>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</si>
  <si>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</si>
  <si>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</si>
  <si>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</si>
  <si>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</si>
  <si>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</si>
  <si>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</si>
  <si>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</si>
  <si>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</si>
  <si>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</si>
  <si>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</si>
  <si>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</si>
  <si>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</si>
  <si>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</si>
  <si>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</si>
  <si>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</si>
  <si>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</si>
  <si>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</si>
  <si>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</si>
  <si>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</si>
  <si>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</si>
  <si>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</si>
  <si>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</si>
  <si>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</si>
  <si>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</si>
  <si>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</si>
  <si>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</si>
  <si>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</si>
  <si>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</si>
  <si>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</si>
  <si>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</si>
  <si>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</si>
  <si>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</si>
  <si>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</si>
  <si>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</si>
  <si>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</si>
  <si>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</si>
  <si>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</si>
  <si>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</si>
  <si>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</si>
  <si>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</si>
  <si>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</si>
  <si>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</si>
  <si>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</si>
  <si>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</si>
  <si>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</si>
  <si>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</si>
  <si>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</si>
  <si>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</si>
  <si>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</si>
  <si>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</si>
  <si>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</si>
  <si>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</si>
  <si>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</si>
  <si>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</si>
  <si>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</si>
  <si>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</si>
  <si>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</si>
  <si>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</si>
  <si>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</si>
  <si>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</si>
  <si>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</si>
  <si>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</si>
  <si>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</si>
  <si>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</si>
  <si>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</si>
  <si>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</si>
  <si>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</si>
  <si>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</si>
  <si>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</si>
  <si>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</si>
  <si>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</si>
  <si>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</si>
  <si>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</si>
  <si>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</si>
  <si>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</si>
  <si>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</si>
  <si>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</si>
  <si>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</si>
  <si>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</si>
  <si>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</si>
  <si>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</si>
  <si>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</si>
  <si>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</si>
  <si>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</si>
  <si>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</si>
  <si>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</si>
  <si>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</si>
  <si>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</si>
  <si>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</si>
  <si>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</si>
  <si>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</si>
  <si>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</si>
  <si>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</si>
  <si>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</si>
  <si>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</si>
  <si>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</si>
  <si>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</si>
  <si>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</si>
  <si>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</si>
  <si>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</si>
  <si>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</si>
  <si>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</si>
  <si>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</si>
  <si>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</si>
  <si>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</si>
  <si>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</si>
  <si>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</si>
  <si>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</si>
  <si>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</si>
  <si>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</si>
  <si>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</si>
  <si>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</si>
  <si>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</si>
  <si>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</si>
  <si>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</si>
  <si>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</si>
  <si>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</si>
  <si>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</si>
  <si>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</si>
  <si>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</si>
  <si>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</si>
  <si>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</si>
  <si>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</si>
  <si>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</si>
  <si>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</si>
  <si>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</si>
  <si>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</si>
  <si>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</si>
  <si>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</si>
  <si>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</si>
  <si>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</si>
  <si>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</si>
  <si>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</si>
  <si>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</si>
  <si>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</si>
  <si>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</si>
  <si>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</si>
  <si>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</si>
  <si>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</si>
  <si>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</si>
  <si>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</si>
  <si>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</si>
  <si>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</si>
  <si>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</si>
  <si>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</si>
  <si>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</si>
  <si>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</si>
  <si>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</si>
  <si>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</si>
  <si>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</si>
  <si>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</si>
  <si>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</si>
  <si>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</si>
  <si>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</si>
  <si>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</si>
  <si>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</si>
  <si>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</si>
  <si>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</si>
  <si>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</si>
  <si>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</si>
  <si>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</si>
  <si>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</si>
  <si>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</si>
  <si>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</si>
  <si>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</si>
  <si>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</si>
  <si>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</si>
  <si>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</si>
  <si>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</si>
  <si>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</si>
  <si>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</si>
  <si>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</si>
  <si>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</si>
  <si>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</si>
  <si>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</si>
  <si>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</si>
  <si>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</si>
  <si>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</si>
  <si>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</si>
  <si>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</si>
  <si>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</si>
  <si>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</si>
  <si>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</si>
  <si>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</si>
  <si>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</si>
  <si>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</si>
  <si>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</si>
  <si>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</si>
  <si>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</si>
  <si>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</si>
  <si>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</si>
  <si>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</si>
  <si>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</si>
  <si>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</si>
  <si>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</si>
  <si>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</si>
  <si>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</si>
  <si>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</si>
  <si>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</si>
  <si>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</si>
  <si>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</si>
  <si>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</si>
  <si>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</si>
  <si>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</si>
  <si>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</si>
  <si>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</si>
  <si>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</si>
  <si>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</si>
  <si>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</si>
  <si>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</si>
  <si>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</si>
  <si>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</si>
  <si>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</si>
  <si>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</si>
  <si>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</si>
  <si>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</si>
  <si>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</si>
  <si>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</si>
  <si>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</si>
  <si>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</si>
  <si>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</si>
  <si>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</si>
  <si>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</si>
  <si>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</si>
  <si>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</si>
  <si>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</si>
  <si>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</si>
  <si>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</si>
  <si>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</si>
  <si>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</si>
  <si>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</si>
  <si>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</si>
  <si>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</si>
  <si>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</si>
  <si>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</si>
  <si>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</si>
  <si>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</si>
  <si>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</si>
  <si>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</si>
  <si>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</si>
  <si>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</si>
  <si>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</si>
  <si>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</si>
  <si>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</si>
  <si>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</si>
  <si>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</si>
  <si>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</si>
  <si>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</si>
  <si>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</si>
  <si>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</si>
  <si>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</si>
  <si>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</si>
  <si>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</si>
  <si>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</si>
  <si>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</si>
  <si>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</si>
  <si>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</si>
  <si>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</si>
  <si>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</si>
  <si>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</si>
  <si>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</si>
  <si>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</si>
  <si>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</si>
  <si>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</si>
  <si>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</si>
  <si>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</si>
  <si>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</si>
  <si>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</si>
  <si>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</si>
  <si>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</si>
  <si>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</si>
  <si>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</si>
  <si>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</si>
  <si>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</si>
  <si>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</si>
  <si>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</si>
  <si>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</si>
  <si>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</si>
  <si>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</si>
  <si>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</si>
  <si>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</si>
  <si>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</si>
  <si>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</si>
  <si>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</si>
  <si>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</si>
  <si>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</si>
  <si>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</si>
  <si>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</si>
  <si>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</si>
  <si>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</si>
  <si>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</si>
  <si>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</si>
  <si>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</si>
  <si>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</si>
  <si>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</si>
  <si>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</si>
  <si>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</si>
  <si>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</si>
  <si>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</si>
  <si>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</si>
  <si>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</si>
  <si>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</si>
  <si>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</si>
  <si>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</si>
  <si>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</si>
  <si>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</si>
  <si>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</si>
  <si>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</si>
  <si>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</si>
  <si>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</si>
  <si>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</si>
  <si>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</si>
  <si>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</si>
  <si>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</si>
  <si>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</si>
  <si>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</si>
  <si>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</si>
  <si>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</si>
  <si>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</si>
  <si>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</si>
  <si>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</si>
  <si>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</si>
  <si>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</si>
  <si>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</si>
  <si>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</si>
  <si>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</si>
  <si>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</si>
  <si>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</si>
  <si>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</si>
  <si>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</si>
  <si>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</si>
  <si>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</si>
  <si>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</si>
  <si>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</si>
  <si>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</si>
  <si>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</si>
  <si>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</si>
  <si>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</si>
  <si>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</si>
  <si>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</si>
  <si>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</si>
  <si>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</si>
  <si>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</si>
  <si>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</si>
  <si>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</si>
  <si>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</si>
  <si>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</si>
  <si>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</si>
  <si>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</si>
  <si>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</si>
  <si>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</si>
  <si>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</si>
  <si>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</si>
  <si>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</si>
  <si>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</si>
  <si>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</si>
  <si>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</si>
  <si>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</si>
  <si>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</si>
  <si>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</si>
  <si>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</si>
  <si>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</si>
  <si>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</si>
  <si>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</si>
  <si>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</si>
  <si>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</si>
  <si>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</si>
  <si>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</si>
  <si>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</si>
  <si>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</si>
  <si>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</si>
  <si>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</si>
  <si>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</si>
  <si>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</si>
  <si>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</si>
  <si>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</si>
  <si>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</si>
  <si>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</si>
  <si>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</si>
  <si>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</si>
  <si>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</si>
  <si>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</si>
  <si>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</si>
  <si>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</si>
  <si>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</si>
  <si>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</si>
  <si>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</si>
  <si>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</si>
  <si>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</si>
  <si>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</si>
  <si>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</si>
  <si>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</si>
  <si>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</si>
  <si>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</si>
  <si>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</si>
  <si>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</si>
  <si>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</si>
  <si>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</si>
  <si>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</si>
  <si>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</si>
  <si>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</si>
  <si>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</si>
  <si>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</si>
  <si>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</si>
  <si>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</si>
  <si>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</si>
  <si>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</si>
  <si>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</si>
  <si>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</si>
  <si>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</si>
  <si>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</si>
  <si>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</si>
  <si>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</si>
  <si>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</si>
  <si>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</si>
  <si>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</si>
  <si>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</si>
  <si>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</si>
  <si>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</si>
  <si>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</si>
  <si>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</si>
  <si>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</si>
  <si>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</si>
  <si>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</si>
  <si>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</si>
  <si>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</si>
  <si>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</si>
  <si>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</si>
  <si>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</si>
  <si>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</si>
  <si>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</si>
  <si>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</si>
  <si>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</si>
  <si>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</si>
  <si>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</si>
  <si>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</si>
  <si>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</si>
  <si>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</si>
  <si>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</si>
  <si>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</si>
  <si>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</si>
  <si>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</si>
  <si>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</si>
  <si>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</si>
  <si>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</si>
  <si>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</si>
  <si>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</si>
  <si>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</si>
  <si>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</si>
  <si>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</si>
  <si>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</si>
  <si>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</si>
  <si>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</si>
  <si>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</si>
  <si>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</si>
  <si>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</si>
  <si>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</si>
  <si>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</si>
  <si>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</si>
  <si>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</si>
  <si>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</si>
  <si>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</si>
  <si>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</si>
  <si>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</si>
  <si>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</si>
  <si>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</si>
  <si>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</si>
  <si>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</si>
  <si>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</si>
  <si>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</si>
  <si>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</si>
  <si>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</si>
  <si>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</si>
  <si>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</si>
  <si>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</si>
  <si>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</si>
  <si>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</si>
  <si>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</si>
  <si>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</si>
  <si>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</si>
  <si>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</si>
  <si>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</si>
  <si>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</si>
  <si>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</si>
  <si>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</si>
  <si>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</si>
  <si>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</si>
  <si>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</si>
  <si>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</si>
  <si>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</si>
  <si>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</si>
  <si>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</si>
  <si>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</si>
  <si>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</si>
  <si>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</si>
  <si>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</si>
  <si>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</si>
  <si>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</si>
  <si>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</si>
  <si>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</si>
  <si>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</si>
  <si>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</si>
  <si>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</si>
  <si>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</si>
  <si>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</si>
  <si>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</si>
  <si>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</si>
  <si>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</si>
  <si>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</si>
  <si>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</si>
  <si>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</si>
  <si>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</si>
  <si>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</si>
  <si>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</si>
  <si>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</si>
  <si>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</si>
  <si>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</si>
  <si>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</si>
  <si>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</si>
  <si>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</si>
  <si>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</si>
  <si>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</si>
  <si>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</si>
  <si>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</si>
  <si>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</si>
  <si>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</si>
  <si>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</si>
  <si>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</si>
  <si>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</si>
  <si>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</si>
  <si>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</si>
  <si>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</si>
  <si>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</si>
  <si>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</si>
  <si>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</si>
  <si>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</si>
  <si>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</si>
  <si>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</si>
  <si>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</si>
  <si>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</si>
  <si>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</si>
  <si>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</si>
  <si>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</si>
  <si>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</si>
  <si>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</si>
  <si>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</si>
  <si>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</si>
  <si>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</si>
  <si>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</si>
  <si>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</si>
  <si>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</si>
  <si>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</si>
  <si>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</si>
  <si>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</si>
  <si>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</si>
  <si>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</si>
  <si>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</si>
  <si>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</si>
  <si>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</si>
  <si>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</si>
  <si>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</si>
  <si>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</si>
  <si>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</si>
  <si>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</si>
  <si>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</si>
  <si>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</si>
  <si>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</si>
  <si>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</si>
  <si>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</si>
  <si>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</si>
  <si>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</si>
  <si>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</si>
  <si>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</si>
  <si>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</si>
  <si>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</si>
  <si>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</si>
  <si>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</si>
  <si>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</si>
  <si>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</si>
  <si>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</si>
  <si>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</si>
  <si>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</si>
  <si>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</si>
  <si>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</si>
  <si>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</si>
  <si>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</si>
  <si>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</si>
  <si>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</si>
  <si>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</si>
  <si>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</si>
  <si>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</si>
  <si>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</si>
  <si>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</si>
  <si>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</si>
  <si>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</si>
  <si>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</si>
  <si>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</si>
  <si>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</si>
  <si>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</si>
  <si>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</si>
  <si>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</si>
  <si>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</si>
  <si>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</si>
  <si>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</si>
  <si>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</si>
  <si>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</si>
  <si>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</si>
  <si>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</si>
  <si>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</si>
  <si>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</si>
  <si>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</si>
  <si>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</si>
  <si>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</si>
  <si>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</si>
  <si>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</si>
  <si>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</si>
  <si>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</si>
  <si>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</si>
  <si>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</si>
  <si>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</si>
  <si>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</si>
  <si>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</si>
  <si>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</si>
  <si>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</si>
  <si>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</si>
  <si>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</si>
  <si>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</si>
  <si>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</si>
  <si>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</si>
  <si>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</si>
  <si>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</si>
  <si>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</si>
  <si>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</si>
  <si>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</si>
  <si>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</si>
  <si>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</si>
  <si>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</si>
  <si>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</si>
  <si>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</si>
  <si>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</si>
  <si>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</si>
  <si>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</si>
  <si>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</si>
  <si>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</si>
  <si>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</si>
  <si>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</si>
  <si>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</si>
  <si>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</si>
  <si>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</si>
  <si>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</si>
  <si>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</si>
  <si>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</si>
  <si>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</si>
  <si>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</si>
  <si>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</si>
  <si>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</si>
  <si>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</si>
  <si>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</si>
  <si>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</si>
  <si>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</si>
  <si>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</si>
  <si>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</si>
  <si>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</si>
  <si>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</si>
  <si>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</si>
  <si>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</si>
  <si>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</si>
  <si>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</si>
  <si>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</si>
  <si>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</si>
  <si>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</si>
  <si>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</si>
  <si>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</si>
  <si>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</si>
  <si>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</si>
  <si>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</si>
  <si>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</si>
  <si>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</si>
  <si>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</si>
  <si>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</si>
  <si>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</si>
  <si>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</si>
  <si>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</si>
  <si>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</si>
  <si>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</si>
  <si>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</si>
  <si>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</si>
  <si>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</si>
  <si>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</si>
  <si>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</si>
  <si>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</si>
  <si>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</si>
  <si>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</si>
  <si>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</si>
  <si>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</si>
  <si>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</si>
  <si>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</si>
  <si>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</si>
  <si>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</si>
  <si>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</si>
  <si>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</si>
  <si>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</si>
  <si>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</si>
  <si>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</si>
  <si>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</si>
  <si>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</si>
  <si>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</si>
  <si>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</si>
  <si>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</si>
  <si>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</si>
  <si>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</si>
  <si>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</si>
  <si>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</si>
  <si>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</si>
  <si>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</si>
  <si>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</si>
  <si>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</si>
  <si>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</si>
  <si>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</si>
  <si>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</si>
  <si>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</si>
  <si>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</si>
  <si>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</si>
  <si>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</si>
  <si>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</si>
  <si>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</si>
  <si>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</si>
  <si>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</si>
  <si>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</si>
  <si>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</si>
  <si>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</si>
  <si>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</si>
  <si>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</si>
  <si>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</si>
  <si>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</si>
  <si>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</si>
  <si>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</si>
  <si>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</si>
  <si>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</si>
  <si>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</si>
  <si>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</si>
  <si>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</si>
  <si>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</si>
  <si>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</si>
  <si>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</si>
  <si>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</si>
  <si>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</si>
  <si>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</si>
  <si>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</si>
  <si>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</si>
  <si>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</si>
  <si>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</si>
  <si>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</si>
  <si>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</si>
  <si>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</si>
  <si>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</si>
  <si>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</si>
  <si>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</si>
  <si>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</si>
  <si>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</si>
  <si>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</si>
  <si>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</si>
  <si>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</si>
  <si>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</si>
  <si>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</si>
  <si>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</si>
  <si>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</si>
  <si>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</si>
  <si>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</si>
  <si>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</si>
  <si>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</si>
  <si>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</si>
  <si>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</si>
  <si>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</si>
  <si>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</si>
  <si>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</si>
  <si>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</si>
  <si>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</si>
  <si>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</si>
  <si>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</si>
  <si>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</si>
  <si>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</si>
  <si>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</si>
  <si>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</si>
  <si>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</si>
  <si>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</si>
  <si>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</si>
  <si>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</si>
  <si>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</si>
  <si>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</si>
  <si>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</si>
  <si>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</si>
  <si>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</si>
  <si>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</si>
  <si>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</si>
  <si>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</si>
  <si>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</si>
  <si>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</si>
  <si>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</si>
  <si>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</si>
  <si>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</si>
  <si>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</si>
  <si>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</si>
  <si>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</si>
  <si>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</si>
  <si>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</si>
  <si>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</si>
  <si>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</si>
  <si>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</si>
  <si>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</si>
  <si>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</si>
  <si>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</si>
  <si>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</si>
  <si>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</si>
  <si>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</si>
  <si>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</si>
  <si>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</si>
  <si>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</si>
  <si>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</si>
  <si>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</si>
  <si>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</si>
  <si>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</si>
  <si>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</si>
  <si>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</si>
  <si>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</si>
  <si>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</si>
  <si>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</si>
  <si>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</si>
  <si>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</si>
  <si>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</si>
  <si>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</si>
  <si>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</si>
  <si>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</si>
  <si>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</si>
  <si>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</si>
  <si>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</si>
  <si>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</si>
  <si>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</si>
  <si>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</si>
  <si>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</si>
  <si>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</si>
  <si>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</si>
  <si>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</si>
  <si>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</si>
  <si>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</si>
  <si>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</si>
  <si>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</si>
  <si>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</si>
  <si>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</si>
  <si>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</si>
  <si>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</si>
  <si>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</si>
  <si>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</si>
  <si>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</si>
  <si>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</si>
  <si>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</si>
  <si>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</si>
  <si>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</si>
  <si>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</si>
  <si>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</si>
  <si>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</si>
  <si>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</si>
  <si>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</si>
  <si>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</si>
  <si>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</si>
  <si>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</si>
  <si>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</si>
  <si>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</si>
  <si>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</si>
  <si>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</si>
  <si>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</si>
  <si>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</si>
  <si>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</si>
  <si>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</si>
  <si>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</si>
  <si>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</si>
  <si>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</si>
  <si>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</si>
  <si>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</si>
  <si>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</si>
  <si>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</si>
  <si>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</si>
  <si>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</si>
  <si>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</si>
  <si>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</si>
  <si>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</si>
  <si>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</si>
  <si>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</si>
  <si>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</si>
  <si>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</si>
  <si>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</si>
  <si>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</si>
  <si>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</si>
  <si>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</si>
  <si>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</si>
  <si>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</si>
  <si>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</si>
  <si>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</si>
  <si>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</si>
  <si>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</si>
  <si>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</si>
  <si>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</si>
  <si>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</si>
  <si>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</si>
  <si>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</si>
  <si>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</si>
  <si>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</si>
  <si>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</si>
  <si>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</si>
  <si>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</si>
  <si>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</si>
  <si>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</si>
  <si>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</si>
  <si>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</si>
  <si>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</si>
  <si>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</si>
  <si>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</si>
  <si>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</si>
  <si>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</si>
  <si>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</si>
  <si>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</si>
  <si>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</si>
  <si>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</si>
  <si>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</si>
  <si>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</si>
  <si>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</si>
  <si>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</si>
  <si>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</si>
  <si>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</si>
  <si>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</si>
  <si>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</si>
  <si>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</si>
  <si>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</si>
  <si>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</si>
  <si>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</si>
  <si>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</si>
  <si>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</si>
  <si>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</si>
  <si>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</si>
  <si>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</si>
  <si>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</si>
  <si>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</si>
  <si>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</si>
  <si>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</si>
  <si>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</si>
  <si>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</si>
  <si>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</si>
  <si>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</si>
  <si>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</si>
  <si>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</si>
  <si>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</si>
  <si>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</si>
  <si>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</si>
  <si>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</si>
  <si>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</si>
  <si>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</si>
  <si>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</si>
  <si>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</si>
  <si>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</si>
  <si>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</si>
  <si>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</si>
  <si>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</si>
  <si>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</si>
  <si>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</si>
  <si>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</si>
  <si>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</si>
  <si>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</si>
  <si>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</si>
  <si>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</si>
  <si>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</si>
  <si>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</si>
  <si>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</si>
  <si>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</si>
  <si>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</si>
  <si>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</si>
  <si>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</si>
  <si>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</si>
  <si>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</si>
  <si>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</si>
  <si>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</si>
  <si>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</si>
  <si>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</si>
  <si>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</si>
  <si>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</si>
  <si>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</si>
  <si>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</si>
  <si>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</si>
  <si>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</si>
  <si>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</si>
  <si>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</si>
  <si>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</si>
  <si>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</si>
  <si>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</si>
  <si>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</si>
  <si>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</si>
  <si>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</si>
  <si>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</si>
  <si>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</si>
  <si>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</si>
  <si>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</si>
  <si>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</si>
  <si>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</si>
  <si>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</si>
  <si>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</si>
  <si>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</si>
  <si>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</si>
  <si>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</si>
  <si>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</si>
  <si>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</si>
  <si>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</si>
  <si>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</si>
  <si>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</si>
  <si>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</si>
  <si>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</si>
  <si>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</si>
  <si>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</si>
  <si>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</si>
  <si>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</si>
  <si>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</si>
  <si>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</si>
  <si>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</si>
  <si>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</si>
  <si>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</si>
  <si>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</si>
  <si>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</si>
  <si>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</si>
  <si>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</si>
  <si>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</si>
  <si>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</si>
  <si>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</si>
  <si>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</si>
  <si>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</si>
  <si>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</si>
  <si>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</si>
  <si>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</si>
  <si>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</si>
  <si>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</si>
  <si>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</si>
  <si>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</si>
  <si>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</si>
  <si>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</si>
  <si>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</si>
  <si>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</si>
  <si>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</si>
  <si>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</si>
  <si>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</si>
  <si>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</si>
  <si>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</si>
  <si>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</si>
  <si>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</si>
  <si>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</si>
  <si>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</si>
  <si>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</si>
  <si>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</si>
  <si>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</si>
  <si>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</si>
  <si>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</si>
  <si>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</si>
  <si>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</si>
  <si>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</si>
  <si>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</si>
  <si>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</si>
  <si>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</si>
  <si>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</si>
  <si>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</si>
  <si>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</si>
  <si>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</si>
  <si>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</si>
  <si>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</si>
  <si>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</si>
  <si>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</si>
  <si>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</si>
  <si>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</si>
  <si>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</si>
  <si>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</si>
  <si>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</si>
  <si>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</si>
  <si>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</si>
  <si>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</si>
  <si>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</si>
  <si>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</si>
  <si>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</si>
  <si>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</si>
  <si>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</si>
  <si>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</si>
  <si>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</si>
  <si>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</si>
  <si>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</si>
  <si>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</si>
  <si>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</si>
  <si>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</si>
  <si>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</si>
  <si>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</si>
  <si>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</si>
  <si>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</si>
  <si>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</si>
  <si>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</si>
  <si>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</si>
  <si>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</si>
  <si>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</si>
  <si>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</si>
  <si>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</si>
  <si>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</si>
  <si>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</si>
  <si>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</si>
  <si>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</si>
  <si>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</si>
  <si>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</si>
  <si>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</si>
  <si>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</si>
  <si>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</si>
  <si>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</si>
  <si>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</si>
  <si>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</si>
  <si>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</si>
  <si>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</si>
  <si>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</si>
  <si>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</si>
  <si>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</si>
  <si>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</si>
  <si>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</si>
  <si>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</si>
  <si>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</si>
  <si>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</si>
  <si>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</si>
  <si>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</si>
  <si>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</si>
  <si>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</si>
  <si>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</si>
  <si>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</si>
  <si>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</si>
  <si>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</si>
  <si>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</si>
  <si>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</si>
  <si>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</si>
  <si>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</si>
  <si>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</si>
  <si>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</si>
  <si>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</si>
  <si>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</si>
  <si>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</si>
  <si>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</si>
  <si>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</si>
  <si>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</si>
  <si>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</si>
  <si>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</si>
  <si>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</si>
  <si>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</si>
  <si>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</si>
  <si>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</si>
  <si>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</si>
  <si>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</si>
  <si>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</si>
  <si>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</si>
  <si>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</si>
  <si>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</si>
  <si>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</si>
  <si>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</si>
  <si>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</si>
  <si>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</si>
  <si>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</si>
  <si>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</si>
  <si>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</si>
  <si>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</si>
  <si>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</si>
  <si>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</si>
  <si>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</si>
  <si>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</si>
  <si>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</si>
  <si>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</si>
  <si>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</si>
  <si>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</si>
  <si>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</si>
  <si>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</si>
  <si>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</si>
  <si>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</si>
  <si>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</si>
  <si>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</si>
  <si>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</si>
  <si>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</si>
  <si>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</si>
  <si>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</si>
  <si>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</si>
  <si>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</si>
  <si>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</si>
  <si>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</si>
  <si>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</si>
  <si>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</si>
  <si>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</si>
  <si>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</si>
  <si>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</si>
  <si>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</si>
  <si>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</si>
  <si>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</si>
  <si>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</si>
  <si>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</si>
  <si>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</si>
  <si>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</si>
  <si>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</si>
  <si>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</si>
  <si>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</si>
  <si>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</si>
  <si>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</si>
  <si>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</si>
  <si>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</si>
  <si>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</si>
  <si>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</si>
  <si>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</si>
  <si>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</si>
  <si>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</si>
  <si>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</si>
  <si>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</si>
  <si>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</si>
  <si>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</si>
  <si>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</si>
  <si>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</si>
  <si>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</si>
  <si>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</si>
  <si>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</si>
  <si>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</si>
  <si>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</si>
  <si>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</si>
  <si>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</si>
  <si>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</si>
  <si>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</si>
  <si>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</si>
  <si>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</si>
  <si>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</si>
  <si>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</si>
  <si>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</si>
  <si>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</si>
  <si>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</si>
  <si>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</si>
  <si>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</si>
  <si>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</si>
  <si>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</si>
  <si>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</si>
  <si>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</si>
  <si>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</si>
  <si>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</si>
  <si>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</si>
  <si>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</si>
  <si>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</si>
  <si>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</si>
  <si>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</si>
  <si>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</si>
  <si>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</si>
  <si>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</si>
  <si>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</si>
  <si>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</si>
  <si>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</si>
  <si>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</si>
  <si>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</si>
  <si>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</si>
  <si>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</si>
  <si>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</si>
  <si>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</si>
  <si>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</si>
  <si>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</si>
  <si>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</si>
  <si>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</si>
  <si>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</si>
  <si>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</si>
  <si>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</si>
  <si>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</si>
  <si>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</si>
  <si>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</si>
  <si>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</si>
  <si>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</si>
  <si>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</si>
  <si>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</si>
  <si>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</si>
  <si>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</si>
  <si>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</si>
  <si>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</si>
  <si>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</si>
  <si>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</si>
  <si>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</si>
  <si>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</si>
  <si>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</si>
  <si>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</si>
  <si>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</si>
  <si>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</si>
  <si>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</si>
  <si>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</si>
  <si>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</si>
  <si>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</si>
  <si>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</si>
  <si>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</si>
  <si>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</si>
  <si>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</si>
  <si>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</si>
  <si>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</si>
  <si>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</si>
  <si>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</si>
  <si>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</si>
  <si>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</si>
  <si>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</si>
  <si>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</si>
  <si>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</si>
  <si>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</si>
  <si>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</si>
  <si>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</si>
  <si>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</si>
  <si>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</si>
  <si>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</si>
  <si>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</si>
  <si>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</si>
  <si>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</si>
  <si>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</si>
  <si>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</si>
  <si>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</si>
  <si>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</si>
  <si>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</si>
  <si>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</si>
  <si>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</si>
  <si>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</si>
  <si>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</si>
  <si>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</si>
  <si>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</si>
  <si>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</si>
  <si>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</si>
  <si>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</si>
  <si>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</si>
  <si>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</si>
  <si>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</si>
  <si>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</si>
  <si>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</si>
  <si>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</si>
  <si>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</si>
  <si>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</si>
  <si>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</si>
  <si>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</si>
  <si>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</si>
  <si>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</si>
  <si>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</si>
  <si>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</si>
  <si>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</si>
  <si>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</si>
  <si>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</si>
  <si>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</si>
  <si>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</si>
  <si>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</si>
  <si>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</si>
  <si>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</si>
  <si>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</si>
  <si>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</si>
  <si>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</si>
  <si>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</si>
  <si>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</si>
  <si>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</si>
  <si>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</si>
  <si>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</si>
  <si>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</si>
  <si>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</si>
  <si>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</si>
  <si>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</si>
  <si>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</si>
  <si>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</si>
  <si>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</si>
  <si>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</si>
  <si>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</si>
  <si>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</si>
  <si>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</si>
  <si>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</si>
  <si>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</si>
  <si>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</si>
  <si>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</si>
  <si>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</si>
  <si>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</si>
  <si>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</si>
  <si>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</si>
  <si>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</si>
  <si>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</si>
  <si>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</si>
  <si>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</si>
  <si>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</si>
  <si>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</si>
  <si>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</si>
  <si>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</si>
  <si>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</si>
  <si>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</si>
  <si>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</si>
  <si>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</si>
  <si>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</si>
  <si>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</si>
  <si>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</si>
  <si>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</si>
  <si>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</si>
  <si>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</si>
  <si>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</si>
  <si>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</si>
  <si>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</si>
  <si>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</si>
  <si>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</si>
  <si>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</si>
  <si>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</si>
  <si>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</si>
  <si>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</si>
  <si>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</si>
  <si>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</si>
  <si>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</si>
  <si>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</si>
  <si>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</si>
  <si>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</si>
  <si>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</si>
  <si>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</si>
  <si>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</si>
  <si>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</si>
  <si>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</si>
  <si>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</si>
  <si>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</si>
  <si>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</si>
  <si>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</si>
  <si>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</si>
  <si>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</si>
  <si>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</si>
  <si>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</si>
  <si>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</si>
  <si>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</si>
  <si>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</si>
  <si>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</si>
  <si>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</si>
  <si>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</si>
  <si>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</si>
  <si>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</si>
  <si>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</si>
  <si>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</si>
  <si>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</si>
  <si>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</si>
  <si>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</si>
  <si>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</si>
  <si>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</si>
  <si>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</si>
  <si>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</si>
  <si>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</si>
  <si>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</si>
  <si>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</si>
  <si>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</si>
  <si>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</si>
  <si>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</si>
  <si>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</si>
  <si>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</si>
  <si>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</si>
  <si>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</si>
  <si>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</si>
  <si>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</si>
  <si>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</si>
  <si>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</si>
  <si>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</si>
  <si>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</si>
  <si>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</si>
  <si>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</si>
  <si>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</si>
  <si>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</si>
  <si>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</si>
  <si>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</si>
  <si>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</si>
  <si>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</si>
  <si>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</si>
  <si>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</si>
  <si>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</si>
  <si>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</si>
  <si>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</si>
  <si>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</si>
  <si>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</si>
  <si>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</si>
  <si>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</si>
  <si>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</si>
  <si>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</si>
  <si>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</si>
  <si>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</si>
  <si>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</si>
  <si>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</si>
  <si>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</si>
  <si>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</si>
  <si>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</si>
  <si>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</si>
  <si>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</si>
  <si>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</si>
  <si>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</si>
  <si>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</si>
  <si>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</si>
  <si>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</si>
  <si>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</si>
  <si>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</si>
  <si>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</si>
  <si>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</si>
  <si>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</si>
  <si>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</si>
  <si>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</si>
  <si>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</si>
  <si>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</si>
  <si>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</si>
  <si>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</si>
  <si>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</si>
  <si>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</si>
  <si>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</si>
  <si>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</si>
  <si>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</si>
  <si>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</si>
  <si>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</si>
  <si>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</si>
  <si>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</si>
  <si>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</si>
  <si>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</si>
  <si>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</si>
  <si>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</si>
  <si>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</si>
  <si>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</si>
  <si>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</si>
  <si>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</si>
  <si>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</si>
  <si>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</si>
  <si>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</si>
  <si>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</si>
  <si>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</si>
  <si>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</si>
  <si>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</si>
  <si>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</si>
  <si>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</si>
  <si>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</si>
  <si>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</si>
  <si>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</si>
  <si>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</si>
  <si>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</si>
  <si>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</si>
  <si>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</si>
  <si>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</si>
  <si>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</si>
  <si>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</si>
  <si>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</si>
  <si>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</si>
  <si>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</si>
  <si>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</si>
  <si>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</si>
  <si>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</si>
  <si>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</si>
  <si>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</si>
  <si>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</si>
  <si>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</si>
  <si>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</si>
  <si>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</si>
  <si>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</si>
  <si>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</si>
  <si>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</si>
  <si>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</si>
  <si>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</si>
  <si>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</si>
  <si>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</si>
  <si>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</si>
  <si>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</si>
  <si>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</si>
  <si>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</si>
  <si>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</si>
  <si>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</si>
  <si>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</si>
  <si>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</si>
  <si>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</si>
  <si>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</si>
  <si>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</si>
  <si>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</si>
  <si>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</si>
  <si>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</si>
  <si>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</si>
  <si>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</si>
  <si>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</si>
  <si>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</si>
  <si>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</si>
  <si>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</si>
  <si>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</si>
  <si>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</si>
  <si>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</si>
  <si>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</si>
  <si>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</si>
  <si>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</si>
  <si>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</si>
  <si>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</si>
  <si>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</si>
  <si>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</si>
  <si>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</si>
  <si>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</si>
  <si>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</si>
  <si>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</si>
  <si>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</si>
  <si>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</si>
  <si>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</si>
  <si>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</si>
  <si>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</si>
  <si>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</si>
  <si>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</si>
  <si>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</si>
  <si>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</si>
  <si>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</si>
  <si>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</si>
  <si>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</si>
  <si>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</si>
  <si>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</si>
  <si>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</si>
  <si>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</si>
  <si>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</si>
  <si>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</si>
  <si>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</si>
  <si>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</si>
  <si>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</si>
  <si>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</si>
  <si>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</si>
  <si>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</si>
  <si>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</si>
  <si>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</si>
  <si>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</si>
  <si>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</si>
  <si>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</si>
  <si>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</si>
  <si>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</si>
  <si>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</si>
  <si>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</si>
  <si>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</si>
  <si>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</si>
  <si>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</si>
  <si>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</si>
  <si>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</si>
  <si>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</si>
  <si>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</si>
  <si>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</si>
  <si>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</si>
  <si>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</si>
  <si>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</si>
  <si>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</si>
  <si>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</si>
  <si>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</si>
  <si>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</si>
  <si>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</si>
  <si>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</si>
  <si>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</si>
  <si>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</si>
  <si>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</si>
  <si>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</si>
  <si>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</si>
  <si>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</si>
  <si>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</si>
  <si>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</si>
  <si>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</si>
  <si>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</si>
  <si>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</si>
  <si>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</si>
  <si>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</si>
  <si>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</si>
  <si>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</si>
  <si>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</si>
  <si>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</si>
  <si>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</si>
  <si>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</si>
  <si>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</si>
  <si>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</si>
  <si>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</si>
  <si>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</si>
  <si>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</si>
  <si>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</si>
  <si>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</si>
  <si>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</si>
  <si>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</si>
  <si>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</si>
  <si>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</si>
  <si>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</si>
  <si>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</si>
  <si>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</si>
  <si>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</si>
  <si>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</si>
  <si>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</si>
  <si>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</si>
  <si>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</si>
  <si>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</si>
  <si>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</si>
  <si>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</si>
  <si>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</si>
  <si>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</si>
  <si>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</si>
  <si>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</si>
  <si>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</si>
  <si>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</si>
  <si>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</si>
  <si>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</si>
  <si>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</si>
  <si>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</si>
  <si>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</si>
  <si>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</si>
  <si>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</si>
  <si>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</si>
  <si>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</si>
  <si>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</si>
  <si>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</si>
  <si>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</si>
  <si>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</si>
  <si>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</si>
  <si>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</si>
  <si>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</si>
  <si>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</si>
  <si>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</si>
  <si>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</si>
  <si>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</si>
  <si>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</si>
  <si>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</si>
  <si>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</si>
  <si>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</si>
  <si>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</si>
  <si>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</si>
  <si>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</si>
  <si>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</si>
  <si>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</si>
  <si>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</si>
  <si>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</si>
  <si>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</si>
  <si>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</si>
  <si>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</si>
  <si>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</si>
  <si>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</si>
  <si>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</si>
  <si>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</si>
  <si>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</si>
  <si>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</si>
  <si>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</si>
  <si>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</si>
  <si>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</si>
  <si>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</si>
  <si>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</si>
  <si>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</si>
  <si>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</si>
  <si>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</si>
  <si>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</si>
  <si>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</si>
  <si>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</si>
  <si>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</si>
  <si>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</si>
  <si>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</si>
  <si>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</si>
  <si>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</si>
  <si>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</si>
  <si>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</si>
  <si>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</si>
  <si>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</si>
  <si>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</si>
  <si>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</si>
  <si>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</si>
  <si>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</si>
  <si>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</si>
  <si>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</si>
  <si>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</si>
  <si>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</si>
  <si>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</si>
  <si>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</si>
  <si>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</si>
  <si>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</si>
  <si>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</si>
  <si>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</si>
  <si>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</si>
  <si>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</si>
  <si>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</si>
  <si>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</si>
  <si>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</si>
  <si>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</si>
  <si>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</si>
  <si>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</si>
  <si>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</si>
  <si>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</si>
  <si>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</si>
  <si>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</si>
  <si>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</si>
  <si>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</si>
  <si>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</si>
  <si>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</si>
  <si>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</si>
  <si>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</si>
  <si>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</si>
  <si>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</si>
  <si>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</si>
  <si>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</si>
  <si>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</si>
  <si>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</si>
  <si>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</si>
  <si>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</si>
  <si>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</si>
  <si>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</si>
  <si>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</si>
  <si>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</si>
  <si>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</si>
  <si>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</si>
  <si>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</si>
  <si>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</si>
  <si>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</si>
  <si>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</si>
  <si>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</si>
  <si>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</si>
  <si>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</si>
  <si>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</si>
  <si>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</si>
  <si>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</si>
  <si>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</si>
  <si>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</si>
  <si>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</si>
  <si>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</si>
  <si>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</si>
  <si>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</si>
  <si>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</si>
  <si>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</si>
  <si>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</si>
  <si>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</si>
  <si>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</si>
  <si>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</si>
  <si>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</si>
  <si>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</si>
  <si>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</si>
  <si>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</si>
  <si>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</si>
  <si>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</si>
  <si>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</si>
  <si>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</si>
  <si>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</si>
  <si>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</si>
  <si>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</si>
  <si>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</si>
  <si>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</si>
  <si>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</si>
  <si>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</si>
  <si>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</si>
  <si>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</si>
  <si>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</si>
  <si>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</si>
  <si>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</si>
  <si>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</si>
  <si>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</si>
  <si>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</si>
  <si>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</si>
  <si>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</si>
  <si>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</si>
  <si>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</si>
  <si>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</si>
  <si>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</si>
  <si>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</si>
  <si>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</si>
  <si>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</si>
  <si>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</si>
  <si>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</si>
  <si>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</si>
  <si>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</si>
  <si>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</si>
  <si>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</si>
  <si>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</si>
  <si>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</si>
  <si>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</si>
  <si>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</si>
  <si>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</si>
  <si>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</si>
  <si>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</si>
  <si>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</si>
  <si>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</si>
  <si>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</si>
  <si>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</si>
  <si>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</si>
  <si>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</si>
  <si>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</si>
  <si>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</si>
  <si>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</si>
  <si>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</si>
  <si>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</si>
  <si>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</si>
  <si>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</si>
  <si>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</si>
  <si>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</si>
  <si>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</si>
  <si>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</si>
  <si>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</si>
  <si>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</si>
  <si>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</si>
  <si>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</si>
  <si>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</si>
  <si>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</si>
  <si>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</si>
  <si>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</si>
  <si>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</si>
  <si>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</si>
  <si>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</si>
  <si>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</si>
  <si>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</si>
  <si>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</si>
  <si>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</si>
  <si>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</si>
  <si>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</si>
  <si>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</si>
  <si>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</si>
  <si>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</si>
  <si>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</si>
  <si>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</si>
  <si>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</si>
  <si>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</si>
  <si>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</si>
  <si>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</si>
  <si>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</si>
  <si>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</si>
  <si>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</si>
  <si>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</si>
  <si>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</si>
  <si>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</si>
  <si>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</si>
  <si>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</si>
  <si>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</si>
  <si>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</si>
  <si>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</si>
  <si>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</si>
  <si>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</si>
  <si>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</si>
  <si>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</si>
  <si>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</si>
  <si>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</si>
  <si>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</si>
  <si>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</si>
  <si>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</si>
  <si>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</si>
  <si>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</si>
  <si>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</si>
  <si>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</si>
  <si>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</si>
  <si>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</si>
  <si>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</si>
  <si>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</si>
  <si>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</si>
  <si>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</si>
  <si>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</si>
  <si>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</si>
  <si>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</si>
  <si>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</si>
  <si>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</si>
  <si>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</si>
  <si>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</si>
  <si>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</si>
  <si>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</si>
  <si>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</si>
  <si>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</si>
  <si>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</si>
  <si>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</si>
  <si>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</si>
  <si>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</si>
  <si>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</si>
  <si>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</si>
  <si>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</si>
  <si>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</si>
  <si>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</si>
  <si>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</si>
  <si>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</si>
  <si>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</si>
  <si>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</si>
  <si>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</si>
  <si>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</si>
  <si>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</si>
  <si>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</si>
  <si>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</si>
  <si>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</si>
  <si>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</si>
  <si>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</si>
  <si>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</si>
  <si>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</si>
  <si>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</si>
  <si>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</si>
  <si>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</si>
  <si>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</si>
  <si>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</si>
  <si>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</si>
  <si>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</si>
  <si>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</si>
  <si>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</si>
  <si>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</si>
  <si>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</si>
  <si>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</si>
  <si>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</si>
  <si>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</si>
  <si>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</si>
  <si>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</si>
  <si>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</si>
  <si>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</si>
  <si>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</si>
  <si>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</si>
  <si>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</si>
  <si>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</si>
  <si>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</si>
  <si>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</si>
  <si>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</si>
  <si>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</si>
  <si>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</si>
  <si>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</si>
  <si>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</si>
  <si>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</si>
  <si>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</si>
  <si>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</si>
  <si>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</si>
  <si>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</si>
  <si>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</si>
  <si>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</si>
  <si>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</si>
  <si>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</si>
  <si>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</si>
  <si>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</si>
  <si>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</si>
  <si>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</si>
  <si>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</si>
  <si>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</si>
  <si>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</si>
  <si>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</si>
  <si>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</si>
  <si>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</si>
  <si>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</si>
  <si>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</si>
  <si>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</si>
  <si>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</si>
  <si>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</si>
  <si>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</si>
  <si>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</si>
  <si>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</si>
  <si>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</si>
  <si>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</si>
  <si>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</si>
  <si>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</si>
  <si>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</si>
  <si>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</si>
  <si>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</si>
  <si>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</si>
  <si>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</si>
  <si>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</si>
  <si>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</si>
  <si>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</si>
  <si>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</si>
  <si>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</si>
  <si>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</si>
  <si>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</si>
  <si>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</si>
  <si>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</si>
  <si>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</si>
  <si>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</si>
  <si>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</si>
  <si>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</si>
  <si>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</si>
  <si>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</si>
  <si>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</si>
  <si>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</si>
  <si>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</si>
  <si>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</si>
  <si>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</si>
  <si>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</si>
  <si>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</si>
  <si>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</si>
  <si>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</si>
  <si>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</si>
  <si>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</si>
  <si>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</si>
  <si>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</si>
  <si>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</si>
  <si>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</si>
  <si>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</si>
  <si>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</si>
  <si>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</si>
  <si>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</si>
  <si>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</si>
  <si>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</si>
  <si>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</si>
  <si>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</si>
  <si>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</si>
  <si>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</si>
  <si>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</si>
  <si>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</si>
  <si>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</si>
  <si>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</si>
  <si>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</si>
  <si>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</si>
  <si>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</si>
  <si>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</si>
  <si>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</si>
  <si>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</si>
  <si>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</si>
  <si>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</si>
  <si>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</si>
  <si>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</si>
  <si>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</si>
  <si>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</si>
  <si>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</si>
  <si>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</si>
  <si>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</si>
  <si>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</si>
  <si>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</si>
  <si>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</si>
  <si>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</si>
  <si>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</si>
  <si>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</si>
  <si>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</si>
  <si>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</si>
  <si>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</si>
  <si>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</si>
  <si>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</si>
  <si>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</si>
  <si>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</si>
  <si>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</si>
  <si>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</si>
  <si>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</si>
  <si>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</si>
  <si>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</si>
  <si>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</si>
  <si>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</si>
  <si>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</si>
  <si>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</si>
  <si>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</si>
  <si>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</si>
  <si>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</si>
  <si>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</si>
  <si>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</si>
  <si>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</si>
  <si>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</si>
  <si>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</si>
  <si>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</si>
  <si>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</si>
  <si>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</si>
  <si>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</si>
  <si>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</si>
  <si>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</si>
  <si>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</si>
  <si>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</si>
  <si>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</si>
  <si>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</si>
  <si>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</si>
  <si>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</si>
  <si>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</si>
  <si>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</si>
  <si>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</si>
  <si>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</si>
  <si>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</si>
  <si>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</si>
  <si>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</si>
  <si>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</si>
  <si>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</si>
  <si>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</si>
  <si>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</si>
  <si>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</si>
  <si>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</si>
  <si>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</si>
  <si>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</si>
  <si>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</si>
  <si>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</si>
  <si>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</si>
  <si>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</si>
  <si>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</si>
  <si>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</si>
  <si>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</si>
  <si>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</si>
  <si>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</si>
  <si>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</si>
  <si>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</si>
  <si>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</si>
  <si>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</si>
  <si>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</si>
  <si>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</si>
  <si>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</si>
  <si>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</si>
  <si>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</si>
  <si>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</si>
  <si>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</si>
  <si>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</si>
  <si>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</si>
  <si>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</si>
  <si>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</si>
  <si>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</si>
  <si>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</si>
  <si>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</si>
  <si>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</si>
  <si>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</si>
  <si>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</si>
  <si>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</si>
  <si>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</si>
  <si>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</si>
  <si>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</si>
  <si>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</si>
  <si>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</si>
  <si>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</si>
  <si>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</si>
  <si>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</si>
  <si>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</si>
  <si>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</si>
  <si>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</si>
  <si>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</si>
  <si>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</si>
  <si>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</si>
  <si>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</si>
  <si>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</si>
  <si>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</si>
  <si>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</si>
  <si>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</si>
  <si>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</si>
  <si>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</si>
  <si>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</si>
  <si>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</si>
  <si>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</si>
  <si>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</si>
  <si>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</si>
  <si>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</si>
  <si>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</si>
  <si>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</si>
  <si>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</si>
  <si>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</si>
  <si>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</si>
  <si>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</si>
  <si>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</si>
  <si>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</si>
  <si>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</si>
  <si>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</si>
  <si>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</si>
  <si>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</si>
  <si>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</si>
  <si>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</si>
  <si>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</si>
  <si>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</si>
  <si>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</si>
  <si>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</si>
  <si>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</si>
  <si>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</si>
  <si>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</si>
  <si>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</si>
  <si>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</si>
  <si>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</si>
  <si>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</si>
  <si>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</si>
  <si>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</si>
  <si>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</si>
  <si>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</si>
  <si>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</si>
  <si>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</si>
  <si>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</si>
  <si>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</si>
  <si>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</si>
  <si>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</si>
  <si>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</si>
  <si>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</si>
  <si>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</si>
  <si>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</si>
  <si>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</si>
  <si>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</si>
  <si>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</si>
  <si>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</si>
  <si>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</si>
  <si>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</si>
  <si>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</si>
  <si>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</si>
  <si>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</si>
  <si>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</si>
  <si>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</si>
  <si>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</si>
  <si>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</si>
  <si>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</si>
  <si>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</si>
  <si>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</si>
  <si>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</si>
  <si>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</si>
  <si>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</si>
  <si>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</si>
  <si>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</si>
  <si>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</si>
  <si>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</si>
  <si>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</si>
  <si>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</si>
  <si>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</si>
  <si>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</si>
  <si>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</si>
  <si>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</si>
  <si>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</si>
  <si>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</si>
  <si>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</si>
  <si>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</si>
  <si>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</si>
  <si>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</si>
  <si>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</si>
  <si>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</si>
  <si>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</si>
  <si>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</si>
  <si>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</si>
  <si>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</si>
  <si>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</si>
  <si>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</si>
  <si>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</si>
  <si>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</si>
  <si>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</si>
  <si>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</si>
  <si>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</si>
  <si>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</si>
  <si>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</si>
  <si>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</si>
  <si>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</si>
  <si>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</si>
  <si>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</si>
  <si>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</si>
  <si>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</si>
  <si>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</si>
  <si>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</si>
  <si>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</si>
  <si>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</si>
  <si>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</si>
  <si>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</si>
  <si>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</si>
  <si>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</si>
  <si>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</si>
  <si>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</si>
  <si>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</si>
  <si>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</si>
  <si>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</si>
  <si>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</si>
  <si>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</si>
  <si>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</si>
  <si>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</si>
  <si>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</si>
  <si>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</si>
  <si>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</si>
  <si>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</si>
  <si>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</si>
  <si>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</si>
  <si>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</si>
  <si>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</si>
  <si>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</si>
  <si>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</si>
  <si>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</si>
  <si>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</si>
  <si>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</si>
  <si>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</si>
  <si>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</si>
  <si>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</si>
  <si>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</si>
  <si>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</si>
  <si>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</si>
  <si>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</si>
  <si>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</si>
  <si>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</si>
  <si>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</si>
  <si>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</si>
  <si>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</si>
  <si>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</si>
  <si>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</si>
  <si>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</si>
  <si>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</si>
  <si>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</si>
  <si>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</si>
  <si>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</si>
  <si>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</si>
  <si>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</si>
  <si>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</si>
  <si>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</si>
  <si>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</si>
  <si>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</si>
  <si>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</si>
  <si>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</si>
  <si>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</si>
  <si>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</si>
  <si>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</si>
  <si>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</si>
  <si>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</si>
  <si>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</si>
  <si>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</si>
  <si>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</si>
  <si>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</si>
  <si>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</si>
  <si>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</si>
  <si>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</si>
  <si>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</si>
  <si>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</si>
  <si>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</si>
  <si>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</si>
  <si>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</si>
  <si>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</si>
  <si>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</si>
  <si>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</si>
  <si>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</si>
  <si>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</si>
  <si>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</si>
  <si>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</si>
  <si>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</si>
  <si>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</si>
  <si>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</si>
  <si>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</si>
  <si>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</si>
  <si>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</si>
  <si>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</si>
  <si>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</si>
  <si>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</si>
  <si>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</si>
  <si>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</si>
  <si>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</si>
  <si>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</si>
  <si>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</si>
  <si>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</si>
  <si>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</si>
  <si>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</si>
  <si>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</si>
  <si>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</si>
  <si>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</si>
  <si>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</si>
  <si>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</si>
  <si>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</si>
  <si>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</si>
  <si>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</si>
  <si>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</si>
  <si>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</si>
  <si>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</si>
  <si>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</si>
  <si>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</si>
  <si>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</si>
  <si>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</si>
  <si>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</si>
  <si>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</si>
  <si>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</si>
  <si>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</si>
  <si>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</si>
  <si>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</si>
  <si>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</si>
  <si>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</si>
  <si>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</si>
  <si>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</si>
  <si>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</si>
  <si>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</si>
  <si>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</si>
  <si>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</si>
  <si>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</si>
  <si>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</si>
  <si>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</si>
  <si>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</si>
  <si>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</si>
  <si>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</si>
  <si>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</si>
  <si>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</si>
  <si>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</si>
  <si>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</si>
  <si>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</si>
  <si>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</si>
  <si>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</si>
  <si>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</si>
  <si>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</si>
  <si>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</si>
  <si>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</si>
  <si>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</si>
  <si>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</si>
  <si>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</si>
  <si>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</si>
  <si>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</si>
  <si>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</si>
  <si>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</si>
  <si>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</si>
  <si>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</si>
  <si>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</si>
  <si>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</si>
  <si>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</si>
  <si>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</si>
  <si>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</si>
  <si>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</si>
  <si>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</si>
  <si>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</si>
  <si>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</si>
  <si>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</si>
  <si>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</si>
  <si>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</si>
  <si>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</si>
  <si>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</si>
  <si>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</si>
  <si>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</si>
  <si>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</si>
  <si>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</si>
  <si>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</si>
  <si>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</si>
  <si>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</si>
  <si>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</si>
  <si>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</si>
  <si>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</si>
  <si>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</si>
  <si>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</si>
  <si>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</si>
  <si>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</si>
  <si>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</si>
  <si>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</si>
  <si>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</si>
  <si>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</si>
  <si>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</si>
  <si>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</si>
  <si>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</si>
  <si>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</si>
  <si>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</si>
  <si>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</si>
  <si>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</si>
  <si>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</si>
  <si>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</si>
  <si>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</si>
  <si>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</si>
  <si>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</si>
  <si>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</si>
  <si>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</si>
  <si>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</si>
  <si>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</si>
  <si>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</si>
  <si>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</si>
  <si>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</si>
  <si>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</si>
  <si>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</si>
  <si>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</si>
  <si>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</si>
  <si>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</si>
  <si>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</si>
  <si>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</si>
  <si>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</si>
  <si>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</si>
  <si>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</si>
  <si>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</si>
  <si>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</si>
  <si>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</si>
  <si>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</si>
  <si>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</si>
  <si>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</si>
  <si>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</si>
  <si>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</si>
  <si>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</si>
  <si>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</si>
  <si>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</si>
  <si>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</si>
  <si>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</si>
  <si>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</si>
  <si>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</si>
  <si>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</si>
  <si>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</si>
  <si>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</si>
  <si>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</si>
  <si>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</si>
  <si>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</si>
  <si>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</si>
  <si>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</si>
  <si>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</si>
  <si>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</si>
  <si>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</si>
  <si>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</si>
  <si>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</si>
  <si>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</si>
  <si>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</si>
  <si>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</si>
  <si>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</si>
  <si>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</si>
  <si>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</si>
  <si>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</si>
  <si>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</si>
  <si>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</si>
  <si>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</si>
  <si>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</si>
  <si>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</si>
  <si>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</si>
  <si>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</si>
  <si>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</si>
  <si>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</si>
  <si>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</si>
  <si>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</si>
  <si>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</si>
  <si>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</si>
  <si>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</si>
  <si>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</si>
  <si>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</si>
  <si>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</si>
  <si>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</si>
  <si>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</si>
  <si>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</si>
  <si>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</si>
  <si>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</si>
  <si>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</si>
  <si>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</si>
  <si>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</si>
  <si>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</si>
  <si>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</si>
  <si>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</si>
  <si>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</si>
  <si>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</si>
  <si>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</si>
  <si>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</si>
  <si>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</si>
  <si>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</si>
  <si>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</si>
  <si>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</si>
  <si>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</si>
  <si>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</si>
  <si>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</si>
  <si>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</si>
  <si>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</si>
  <si>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</si>
  <si>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</si>
  <si>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</si>
  <si>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</si>
  <si>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</si>
  <si>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</si>
  <si>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</si>
  <si>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</si>
  <si>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</si>
  <si>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</si>
  <si>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</si>
  <si>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</si>
  <si>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</si>
  <si>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</si>
  <si>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</si>
  <si>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</si>
  <si>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</si>
  <si>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</si>
  <si>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</si>
  <si>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</si>
  <si>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</si>
  <si>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</si>
  <si>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</si>
  <si>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</si>
  <si>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</si>
  <si>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</si>
  <si>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</si>
  <si>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</si>
  <si>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</si>
  <si>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</si>
  <si>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</si>
  <si>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</si>
  <si>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</si>
  <si>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</si>
  <si>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</si>
  <si>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</si>
  <si>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</si>
  <si>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</si>
  <si>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</si>
  <si>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</si>
  <si>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</si>
  <si>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</si>
  <si>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</si>
  <si>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</si>
  <si>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</si>
  <si>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</si>
  <si>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</si>
  <si>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</si>
  <si>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</si>
  <si>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</si>
  <si>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</si>
  <si>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</si>
  <si>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</si>
  <si>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</si>
  <si>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</si>
  <si>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</si>
  <si>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</si>
  <si>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</si>
  <si>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</si>
  <si>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</si>
  <si>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</si>
  <si>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</si>
  <si>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</si>
  <si>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</si>
  <si>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</si>
  <si>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</si>
  <si>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</si>
  <si>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</si>
  <si>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</si>
  <si>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</si>
  <si>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</si>
  <si>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</si>
  <si>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</si>
  <si>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</si>
  <si>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</si>
  <si>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</si>
  <si>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</si>
  <si>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</si>
  <si>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</si>
  <si>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</si>
  <si>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</si>
  <si>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</si>
  <si>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</si>
  <si>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</si>
  <si>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</si>
  <si>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</si>
  <si>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</si>
  <si>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</si>
  <si>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</si>
  <si>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</si>
  <si>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</si>
  <si>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</si>
  <si>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</si>
  <si>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</si>
  <si>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</si>
  <si>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</si>
  <si>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</si>
  <si>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</si>
  <si>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</si>
  <si>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</si>
  <si>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</si>
  <si>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</si>
  <si>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</si>
  <si>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</si>
  <si>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</si>
  <si>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</si>
  <si>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</si>
  <si>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</si>
  <si>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</si>
  <si>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</si>
  <si>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</si>
  <si>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</si>
  <si>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</si>
  <si>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</si>
  <si>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</si>
  <si>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</si>
  <si>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</si>
  <si>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</si>
  <si>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</si>
  <si>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</si>
  <si>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</si>
  <si>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</si>
  <si>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</si>
  <si>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</si>
  <si>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</si>
  <si>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</si>
  <si>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</si>
  <si>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</si>
  <si>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</si>
  <si>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</si>
  <si>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</si>
  <si>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</si>
  <si>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</si>
  <si>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</si>
  <si>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</si>
  <si>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</si>
  <si>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</si>
  <si>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</si>
  <si>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</si>
  <si>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</si>
  <si>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</si>
  <si>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</si>
  <si>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</si>
  <si>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</si>
  <si>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</si>
  <si>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</si>
  <si>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</si>
  <si>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</si>
  <si>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</si>
  <si>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</si>
  <si>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</si>
  <si>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</si>
  <si>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</si>
  <si>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</si>
  <si>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</si>
  <si>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</si>
  <si>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</si>
  <si>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</si>
  <si>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</si>
  <si>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</si>
  <si>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</si>
  <si>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</si>
  <si>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</si>
  <si>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</si>
  <si>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</si>
  <si>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</si>
  <si>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</si>
  <si>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</si>
  <si>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</si>
  <si>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</si>
  <si>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</si>
  <si>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</si>
  <si>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</si>
  <si>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</si>
  <si>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</si>
  <si>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</si>
  <si>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</si>
  <si>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</si>
  <si>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</si>
  <si>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</si>
  <si>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</si>
  <si>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</si>
  <si>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</si>
  <si>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</si>
  <si>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</si>
  <si>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</si>
  <si>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</si>
  <si>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</si>
  <si>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</si>
  <si>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</si>
  <si>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</si>
  <si>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</si>
  <si>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</si>
  <si>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</si>
  <si>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</si>
  <si>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</si>
  <si>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</si>
  <si>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</si>
  <si>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</si>
  <si>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</si>
  <si>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</si>
  <si>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</si>
  <si>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</si>
  <si>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</si>
  <si>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</si>
  <si>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</si>
  <si>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</si>
  <si>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</si>
  <si>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</si>
  <si>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</si>
  <si>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</si>
  <si>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</si>
  <si>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</si>
  <si>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</si>
  <si>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</si>
  <si>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</si>
  <si>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</si>
  <si>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</si>
  <si>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</si>
  <si>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</si>
  <si>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</si>
  <si>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</si>
  <si>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</si>
  <si>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</si>
  <si>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</si>
  <si>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</si>
  <si>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</si>
  <si>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</si>
  <si>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</si>
  <si>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</si>
  <si>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</si>
  <si>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</si>
  <si>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</si>
  <si>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</si>
  <si>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</si>
  <si>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</si>
  <si>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</si>
  <si>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</si>
  <si>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</si>
  <si>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</si>
  <si>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</si>
  <si>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</si>
  <si>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</si>
  <si>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</si>
  <si>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</si>
  <si>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</si>
  <si>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</si>
  <si>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</si>
  <si>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</si>
  <si>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</si>
  <si>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</si>
  <si>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</si>
  <si>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</si>
  <si>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</si>
  <si>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</si>
  <si>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</si>
  <si>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</si>
  <si>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</si>
  <si>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</si>
  <si>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</si>
  <si>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</si>
  <si>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</si>
  <si>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</si>
  <si>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</si>
  <si>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</si>
  <si>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</si>
  <si>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</si>
  <si>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</si>
  <si>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</si>
  <si>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</si>
  <si>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</si>
  <si>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</si>
  <si>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</si>
  <si>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</si>
  <si>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</si>
  <si>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</si>
  <si>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</si>
  <si>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</si>
  <si>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</si>
  <si>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</si>
  <si>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</si>
  <si>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</si>
  <si>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</si>
  <si>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</si>
  <si>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</si>
  <si>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</si>
  <si>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</si>
  <si>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</si>
  <si>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</si>
  <si>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</si>
  <si>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</si>
  <si>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</si>
  <si>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</si>
  <si>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</si>
  <si>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</si>
  <si>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</si>
  <si>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</si>
  <si>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</si>
  <si>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</si>
  <si>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</si>
  <si>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</si>
  <si>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</si>
  <si>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</si>
  <si>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</si>
  <si>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</si>
  <si>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</si>
  <si>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</si>
  <si>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</si>
  <si>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</si>
  <si>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</si>
  <si>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</si>
  <si>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</si>
  <si>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</si>
  <si>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</si>
  <si>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</si>
  <si>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</si>
  <si>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</si>
  <si>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</si>
  <si>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</si>
  <si>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</si>
  <si>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</si>
  <si>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</si>
  <si>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</si>
  <si>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</si>
  <si>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</si>
  <si>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</si>
  <si>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</si>
  <si>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</si>
  <si>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</si>
  <si>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</si>
  <si>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</si>
  <si>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</si>
  <si>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</si>
  <si>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</si>
  <si>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</si>
  <si>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</si>
  <si>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</si>
  <si>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</si>
  <si>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</si>
  <si>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</si>
  <si>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</si>
  <si>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</si>
  <si>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</si>
  <si>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</si>
  <si>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</si>
  <si>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</si>
  <si>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</si>
  <si>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</si>
  <si>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</si>
  <si>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</si>
  <si>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</si>
  <si>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</si>
  <si>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</si>
  <si>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</si>
  <si>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</si>
  <si>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</si>
  <si>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</si>
  <si>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</si>
  <si>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</si>
  <si>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</si>
  <si>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</si>
  <si>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</si>
  <si>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</si>
  <si>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</si>
  <si>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</si>
  <si>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</si>
  <si>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</si>
  <si>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</si>
  <si>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</si>
  <si>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</si>
  <si>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</si>
  <si>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</si>
  <si>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</si>
  <si>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</si>
  <si>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</si>
  <si>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</si>
  <si>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</si>
  <si>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</si>
  <si>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</si>
  <si>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</si>
  <si>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</si>
  <si>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</si>
  <si>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</si>
  <si>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</si>
  <si>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</si>
  <si>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</si>
  <si>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</si>
  <si>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</si>
  <si>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</si>
  <si>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</si>
  <si>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</si>
  <si>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</si>
  <si>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</si>
  <si>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</si>
  <si>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</si>
  <si>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</si>
  <si>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</si>
  <si>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</si>
  <si>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</si>
  <si>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</si>
  <si>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</si>
  <si>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</si>
  <si>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</si>
  <si>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</si>
  <si>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</si>
  <si>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</si>
  <si>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</si>
  <si>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</si>
  <si>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</si>
  <si>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</si>
  <si>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</si>
  <si>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</si>
  <si>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</si>
  <si>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</si>
  <si>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</si>
  <si>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</si>
  <si>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</si>
  <si>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</si>
  <si>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</si>
  <si>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</si>
  <si>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</si>
  <si>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</si>
  <si>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</si>
  <si>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</si>
  <si>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</si>
  <si>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</si>
  <si>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</si>
  <si>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</si>
  <si>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</si>
  <si>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</si>
  <si>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</si>
  <si>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</si>
  <si>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</si>
  <si>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</si>
  <si>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</si>
  <si>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</si>
  <si>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</si>
  <si>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</si>
  <si>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</si>
  <si>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</si>
  <si>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</si>
  <si>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</si>
  <si>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</si>
  <si>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</si>
  <si>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</si>
  <si>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</si>
  <si>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</si>
  <si>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</si>
  <si>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</si>
  <si>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</si>
  <si>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</si>
  <si>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</si>
  <si>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</si>
  <si>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</si>
  <si>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</si>
  <si>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</si>
  <si>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</si>
  <si>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</si>
  <si>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</si>
  <si>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</si>
  <si>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</si>
  <si>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</si>
  <si>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</si>
  <si>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</si>
  <si>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</si>
  <si>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</si>
  <si>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</si>
  <si>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</si>
  <si>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</si>
  <si>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</si>
  <si>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</si>
  <si>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</si>
  <si>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</si>
  <si>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</si>
  <si>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</si>
  <si>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</si>
  <si>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</si>
  <si>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</si>
  <si>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</si>
  <si>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</si>
  <si>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</si>
  <si>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</si>
  <si>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</si>
  <si>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</si>
  <si>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</si>
  <si>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</si>
  <si>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</si>
  <si>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</si>
  <si>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</si>
  <si>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</si>
  <si>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</si>
  <si>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</si>
  <si>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</si>
  <si>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</si>
  <si>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</si>
  <si>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</si>
  <si>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</si>
  <si>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</si>
  <si>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</si>
  <si>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</si>
  <si>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</si>
  <si>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</si>
  <si>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</si>
  <si>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</si>
  <si>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</si>
  <si>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</si>
  <si>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</si>
  <si>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</si>
  <si>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</si>
  <si>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</si>
  <si>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</si>
  <si>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</si>
  <si>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</si>
  <si>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</si>
  <si>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</si>
  <si>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</si>
  <si>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</si>
  <si>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</si>
  <si>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</si>
  <si>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</si>
  <si>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</si>
  <si>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</si>
  <si>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</si>
  <si>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</si>
  <si>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</si>
  <si>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</si>
  <si>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</si>
  <si>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</si>
  <si>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</si>
  <si>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</si>
  <si>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</si>
  <si>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</si>
  <si>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</si>
  <si>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</si>
  <si>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</si>
  <si>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</si>
  <si>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</si>
  <si>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</si>
  <si>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</si>
  <si>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</si>
  <si>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</si>
  <si>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</si>
  <si>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</si>
  <si>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</si>
  <si>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</si>
  <si>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</si>
  <si>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</si>
  <si>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</si>
  <si>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</si>
  <si>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</si>
  <si>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</si>
  <si>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</si>
  <si>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</si>
  <si>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</si>
  <si>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</si>
  <si>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</si>
  <si>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</si>
  <si>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</si>
  <si>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</si>
  <si>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</si>
  <si>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</si>
  <si>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</si>
  <si>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</si>
  <si>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</si>
  <si>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</si>
  <si>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</si>
  <si>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</si>
  <si>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</si>
  <si>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</si>
  <si>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</si>
  <si>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</si>
  <si>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</si>
  <si>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</si>
  <si>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</si>
  <si>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</si>
  <si>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</si>
  <si>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</si>
  <si>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</si>
  <si>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</si>
  <si>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</si>
  <si>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</si>
  <si>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</si>
  <si>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</si>
  <si>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</si>
  <si>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</si>
  <si>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</si>
  <si>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</si>
  <si>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</si>
  <si>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</si>
  <si>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</si>
  <si>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</si>
  <si>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</si>
  <si>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</si>
  <si>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</si>
  <si>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</si>
  <si>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</si>
  <si>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</si>
  <si>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</si>
  <si>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</si>
  <si>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</si>
  <si>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</si>
  <si>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</si>
  <si>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</si>
  <si>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</si>
  <si>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</si>
  <si>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</si>
  <si>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</si>
  <si>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</si>
  <si>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</si>
  <si>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</si>
  <si>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</si>
  <si>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</si>
  <si>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</si>
  <si>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</si>
  <si>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</si>
  <si>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</si>
  <si>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</si>
  <si>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</si>
  <si>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</si>
  <si>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</si>
  <si>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</si>
  <si>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</si>
  <si>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</si>
  <si>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</si>
  <si>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</si>
  <si>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</si>
  <si>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</si>
  <si>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</si>
  <si>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</si>
  <si>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</si>
  <si>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</si>
  <si>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</si>
  <si>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</si>
  <si>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</si>
  <si>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</si>
  <si>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</si>
  <si>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</si>
  <si>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</si>
  <si>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</si>
  <si>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</si>
  <si>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</si>
  <si>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</si>
  <si>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</si>
  <si>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</si>
  <si>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</si>
  <si>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</si>
  <si>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</si>
  <si>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</si>
  <si>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</si>
  <si>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</si>
  <si>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</si>
  <si>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</si>
  <si>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</si>
  <si>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</si>
  <si>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</si>
  <si>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</si>
  <si>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</si>
  <si>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</si>
  <si>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</si>
  <si>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</si>
  <si>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</si>
  <si>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</si>
  <si>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</si>
  <si>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</si>
  <si>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</si>
  <si>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</si>
  <si>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</si>
  <si>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</si>
  <si>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</si>
  <si>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</si>
  <si>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</si>
  <si>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</si>
  <si>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</si>
  <si>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</si>
  <si>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</si>
  <si>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</si>
  <si>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</si>
  <si>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</si>
  <si>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</si>
  <si>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</si>
  <si>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</si>
  <si>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</si>
  <si>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</si>
  <si>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</si>
  <si>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</si>
  <si>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</si>
  <si>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</si>
  <si>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</si>
  <si>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</si>
  <si>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</si>
  <si>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</si>
  <si>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</si>
  <si>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</si>
  <si>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</si>
  <si>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</si>
  <si>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</si>
  <si>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</si>
  <si>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</si>
  <si>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</si>
  <si>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</si>
  <si>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</si>
  <si>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</si>
  <si>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</si>
  <si>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</si>
  <si>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</si>
  <si>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</si>
  <si>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</si>
  <si>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</si>
  <si>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</si>
  <si>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</si>
  <si>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</si>
  <si>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</si>
  <si>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</si>
  <si>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</si>
  <si>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</si>
  <si>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</si>
  <si>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</si>
  <si>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</si>
  <si>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</si>
  <si>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</si>
  <si>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</si>
  <si>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</si>
  <si>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</si>
  <si>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</si>
  <si>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</si>
  <si>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</si>
  <si>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</si>
  <si>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</si>
  <si>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</si>
  <si>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</si>
  <si>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</si>
  <si>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</si>
  <si>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</si>
  <si>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</si>
  <si>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</si>
  <si>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</si>
  <si>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</si>
  <si>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</si>
  <si>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</si>
  <si>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</si>
  <si>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</si>
  <si>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</si>
  <si>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</si>
  <si>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</si>
  <si>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</si>
  <si>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</si>
  <si>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</si>
  <si>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</si>
  <si>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</si>
  <si>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</si>
  <si>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</si>
  <si>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</si>
  <si>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</si>
  <si>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</si>
  <si>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</si>
  <si>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</si>
  <si>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</si>
  <si>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</si>
  <si>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</si>
  <si>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</si>
  <si>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</si>
  <si>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</si>
  <si>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</si>
  <si>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</si>
  <si>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</si>
  <si>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</si>
  <si>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</si>
  <si>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</si>
  <si>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</si>
  <si>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</si>
  <si>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</si>
  <si>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</si>
  <si>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</si>
  <si>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</si>
  <si>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</si>
  <si>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</si>
  <si>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</si>
  <si>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</si>
  <si>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</si>
  <si>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</si>
  <si>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</si>
  <si>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</si>
  <si>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</si>
  <si>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</si>
  <si>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</si>
  <si>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</si>
  <si>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</si>
  <si>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</si>
  <si>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</si>
  <si>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</si>
  <si>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</si>
  <si>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</si>
  <si>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</si>
  <si>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</si>
  <si>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</si>
  <si>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</si>
  <si>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</si>
  <si>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</si>
  <si>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</si>
  <si>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</si>
  <si>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</si>
  <si>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</si>
  <si>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</si>
  <si>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</si>
  <si>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</si>
  <si>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</si>
  <si>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</si>
  <si>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</si>
  <si>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</si>
  <si>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</si>
  <si>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</si>
  <si>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</si>
  <si>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</si>
  <si>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</si>
  <si>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</si>
  <si>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</si>
  <si>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</si>
  <si>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</si>
  <si>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</si>
  <si>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</si>
  <si>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</si>
  <si>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</si>
  <si>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</si>
  <si>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</si>
  <si>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</si>
  <si>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</si>
  <si>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</si>
  <si>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</si>
  <si>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</si>
  <si>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</si>
  <si>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</si>
  <si>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</si>
  <si>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</si>
  <si>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</si>
  <si>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</si>
  <si>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</si>
  <si>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</si>
  <si>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</si>
  <si>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</si>
  <si>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</si>
  <si>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</si>
  <si>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</si>
  <si>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</si>
  <si>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</si>
  <si>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</si>
  <si>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</si>
  <si>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</si>
  <si>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</si>
  <si>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</si>
  <si>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</si>
  <si>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</si>
  <si>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</si>
  <si>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</si>
  <si>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</si>
  <si>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</si>
  <si>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</si>
  <si>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</si>
  <si>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</si>
  <si>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</si>
  <si>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</si>
  <si>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</si>
  <si>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</si>
  <si>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</si>
  <si>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</si>
  <si>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</si>
  <si>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</si>
  <si>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</si>
  <si>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</si>
  <si>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</si>
  <si>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</si>
  <si>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</si>
  <si>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</si>
  <si>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</si>
  <si>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</si>
  <si>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</si>
  <si>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</si>
  <si>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</si>
  <si>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</si>
  <si>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</si>
  <si>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</si>
  <si>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</si>
  <si>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</si>
  <si>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</si>
  <si>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</si>
  <si>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</si>
  <si>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</si>
  <si>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</si>
  <si>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</si>
  <si>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</si>
  <si>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</si>
  <si>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</si>
  <si>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</si>
  <si>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</si>
  <si>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</si>
  <si>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</si>
  <si>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</si>
  <si>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</si>
  <si>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</si>
  <si>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</si>
  <si>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</si>
  <si>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</si>
  <si>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</si>
  <si>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</si>
  <si>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</si>
  <si>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</si>
  <si>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</si>
  <si>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</si>
  <si>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</si>
  <si>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</si>
  <si>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</si>
  <si>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</si>
  <si>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</si>
  <si>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</si>
  <si>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</si>
  <si>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</si>
  <si>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</si>
  <si>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</si>
  <si>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</si>
  <si>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</si>
  <si>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</si>
  <si>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</si>
  <si>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</si>
  <si>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</si>
  <si>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</si>
  <si>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</si>
  <si>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</si>
  <si>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</si>
  <si>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</si>
  <si>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</si>
  <si>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</si>
  <si>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</si>
  <si>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</si>
  <si>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</si>
  <si>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</si>
  <si>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</si>
  <si>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</si>
  <si>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</si>
  <si>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</si>
  <si>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</si>
  <si>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</si>
  <si>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</si>
  <si>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</si>
  <si>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</si>
  <si>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</si>
  <si>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</si>
  <si>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</si>
  <si>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</si>
  <si>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</si>
  <si>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</si>
  <si>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</si>
  <si>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</si>
  <si>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</si>
  <si>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</si>
  <si>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</si>
  <si>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</si>
  <si>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</si>
  <si>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</si>
  <si>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</si>
  <si>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</si>
  <si>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</si>
  <si>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</si>
  <si>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</si>
  <si>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</si>
  <si>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</si>
  <si>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</si>
  <si>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</si>
  <si>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</si>
  <si>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</si>
  <si>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</si>
  <si>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</si>
  <si>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</si>
  <si>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</si>
  <si>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</si>
  <si>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</si>
  <si>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</si>
  <si>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</si>
  <si>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</si>
  <si>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</si>
  <si>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</si>
  <si>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</si>
  <si>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</si>
  <si>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</si>
  <si>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</si>
  <si>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</si>
  <si>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</si>
  <si>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</si>
  <si>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</si>
  <si>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</si>
  <si>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</si>
  <si>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</si>
  <si>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</si>
  <si>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</si>
  <si>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</si>
  <si>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</si>
  <si>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</si>
  <si>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</si>
  <si>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</si>
  <si>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</si>
  <si>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</si>
  <si>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</si>
  <si>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</si>
  <si>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</si>
  <si>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</si>
  <si>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</si>
  <si>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</si>
  <si>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</si>
  <si>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</si>
  <si>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</si>
  <si>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</si>
  <si>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</si>
  <si>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</si>
  <si>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</si>
  <si>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</si>
  <si>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</si>
  <si>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</si>
  <si>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</si>
  <si>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</si>
  <si>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</si>
  <si>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</si>
  <si>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</si>
  <si>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</si>
  <si>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</si>
  <si>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</si>
  <si>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</si>
  <si>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</si>
  <si>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</si>
  <si>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</si>
  <si>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</si>
  <si>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</si>
  <si>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</si>
  <si>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</si>
  <si>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</si>
  <si>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</si>
  <si>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</si>
  <si>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</si>
  <si>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</si>
  <si>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</si>
  <si>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</si>
  <si>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</si>
  <si>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</si>
  <si>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</si>
  <si>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</si>
  <si>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</si>
  <si>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</si>
  <si>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</si>
  <si>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</si>
  <si>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</si>
  <si>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</si>
  <si>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</si>
  <si>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</si>
  <si>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</si>
  <si>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</si>
  <si>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</si>
  <si>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</si>
  <si>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</si>
  <si>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</si>
  <si>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</si>
  <si>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</si>
  <si>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</si>
  <si>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</si>
  <si>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</si>
  <si>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</si>
  <si>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</si>
  <si>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</si>
  <si>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</si>
  <si>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</si>
  <si>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</si>
  <si>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</si>
  <si>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</si>
  <si>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</si>
  <si>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</si>
  <si>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</si>
  <si>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</si>
  <si>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</si>
  <si>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</si>
  <si>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</si>
  <si>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</si>
  <si>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</si>
  <si>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</si>
  <si>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</si>
  <si>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</si>
  <si>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</si>
  <si>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</si>
  <si>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</si>
  <si>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</si>
  <si>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</si>
  <si>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</si>
  <si>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</si>
  <si>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</si>
  <si>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</si>
  <si>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</si>
  <si>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</si>
  <si>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</si>
  <si>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</si>
  <si>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</si>
  <si>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</si>
  <si>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</si>
  <si>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</si>
  <si>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</si>
  <si>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</si>
  <si>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</si>
  <si>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</si>
  <si>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</si>
  <si>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</si>
  <si>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</si>
  <si>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</si>
  <si>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</si>
  <si>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</si>
  <si>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</si>
  <si>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</si>
  <si>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</si>
  <si>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</si>
  <si>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</si>
  <si>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</si>
  <si>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</si>
  <si>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</si>
  <si>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</si>
  <si>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</si>
  <si>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</si>
  <si>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</si>
  <si>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</si>
  <si>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</si>
  <si>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</si>
  <si>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</si>
  <si>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</si>
  <si>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</si>
  <si>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</si>
  <si>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</si>
  <si>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</si>
  <si>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</si>
  <si>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</si>
  <si>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</si>
  <si>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</si>
  <si>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</si>
  <si>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</si>
  <si>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</si>
  <si>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</si>
  <si>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</si>
  <si>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</si>
  <si>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</si>
  <si>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</si>
  <si>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</si>
  <si>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</si>
  <si>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</si>
  <si>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</si>
  <si>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</si>
  <si>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</si>
  <si>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</si>
  <si>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</si>
  <si>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</si>
  <si>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</si>
  <si>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</si>
  <si>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</si>
  <si>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</si>
  <si>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</si>
  <si>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</si>
  <si>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</si>
  <si>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</si>
  <si>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</si>
  <si>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</si>
  <si>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</si>
  <si>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</si>
  <si>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</si>
  <si>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</si>
  <si>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</si>
  <si>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</si>
  <si>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</si>
  <si>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</si>
  <si>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</si>
  <si>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</si>
  <si>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</si>
  <si>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</si>
  <si>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</si>
  <si>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</si>
  <si>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</si>
  <si>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</si>
  <si>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</si>
  <si>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</si>
  <si>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</si>
  <si>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</si>
  <si>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</si>
  <si>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</si>
  <si>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</si>
  <si>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</si>
  <si>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</si>
  <si>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</si>
  <si>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</si>
  <si>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</si>
  <si>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</si>
  <si>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</si>
  <si>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</si>
  <si>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</si>
  <si>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</si>
  <si>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</si>
  <si>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</si>
  <si>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</si>
  <si>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</si>
  <si>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</si>
  <si>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</si>
  <si>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</si>
  <si>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</si>
  <si>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</si>
  <si>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</si>
  <si>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</si>
  <si>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</si>
  <si>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</si>
  <si>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</si>
  <si>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</si>
  <si>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</si>
  <si>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</si>
  <si>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</si>
  <si>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</si>
  <si>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</si>
  <si>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</si>
  <si>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</si>
  <si>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</si>
  <si>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</si>
  <si>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</si>
  <si>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</si>
  <si>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</si>
  <si>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</si>
  <si>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</si>
  <si>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</si>
  <si>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</si>
  <si>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</si>
  <si>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</si>
  <si>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</si>
  <si>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</si>
  <si>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</si>
  <si>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</si>
  <si>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</si>
  <si>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</si>
  <si>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</si>
  <si>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</si>
  <si>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</si>
  <si>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</si>
  <si>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</si>
  <si>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</si>
  <si>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</si>
  <si>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</si>
  <si>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</si>
  <si>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</si>
  <si>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</si>
  <si>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</si>
  <si>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</si>
  <si>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</si>
  <si>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</si>
  <si>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</si>
  <si>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</si>
  <si>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</si>
  <si>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</si>
  <si>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</si>
  <si>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</si>
  <si>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</si>
  <si>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</si>
  <si>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</si>
  <si>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</si>
  <si>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</si>
  <si>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</si>
  <si>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</si>
  <si>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</si>
  <si>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</si>
  <si>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</si>
  <si>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</si>
  <si>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</si>
  <si>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</si>
  <si>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</si>
  <si>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</si>
  <si>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</si>
  <si>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</si>
  <si>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</si>
  <si>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</si>
  <si>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</si>
  <si>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</si>
  <si>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</si>
  <si>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</si>
  <si>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</si>
  <si>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</si>
  <si>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</si>
  <si>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</si>
  <si>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</si>
  <si>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</si>
  <si>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</si>
  <si>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</si>
  <si>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</si>
  <si>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</si>
  <si>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</si>
  <si>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</si>
  <si>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</si>
  <si>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</si>
  <si>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</si>
  <si>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</si>
  <si>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</si>
  <si>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</si>
  <si>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</si>
  <si>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</si>
  <si>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</si>
  <si>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</si>
  <si>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</si>
  <si>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</si>
  <si>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</si>
  <si>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</si>
  <si>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</si>
  <si>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</si>
  <si>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</si>
  <si>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</si>
  <si>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</si>
  <si>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</si>
  <si>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</si>
  <si>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</si>
  <si>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</si>
  <si>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</si>
  <si>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</si>
  <si>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</si>
  <si>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</si>
  <si>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</si>
  <si>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</si>
  <si>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</si>
  <si>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</si>
  <si>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</si>
  <si>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</si>
  <si>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</si>
  <si>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</si>
  <si>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</si>
  <si>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</si>
  <si>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</si>
  <si>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</si>
  <si>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</si>
  <si>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</si>
  <si>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</si>
  <si>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</si>
  <si>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</si>
  <si>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</si>
  <si>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</si>
  <si>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</si>
  <si>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</si>
  <si>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</si>
  <si>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</si>
  <si>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</si>
  <si>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</si>
  <si>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</si>
  <si>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</si>
  <si>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</si>
  <si>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</si>
  <si>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</si>
  <si>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</si>
  <si>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</si>
  <si>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</si>
  <si>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</si>
  <si>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</si>
  <si>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</si>
  <si>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</si>
  <si>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</si>
  <si>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</si>
  <si>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</si>
  <si>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</si>
  <si>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</si>
  <si>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</si>
  <si>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</si>
  <si>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</si>
  <si>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</si>
  <si>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</si>
  <si>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</si>
  <si>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</si>
  <si>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</si>
  <si>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</si>
  <si>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</si>
  <si>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</si>
  <si>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</si>
  <si>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</si>
  <si>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</si>
  <si>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</si>
  <si>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</si>
  <si>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</si>
  <si>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</si>
  <si>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</si>
  <si>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</si>
  <si>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</si>
  <si>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</si>
  <si>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</si>
  <si>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</si>
  <si>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</si>
  <si>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</si>
  <si>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</si>
  <si>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</si>
  <si>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</si>
  <si>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</si>
  <si>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</si>
  <si>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</si>
  <si>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</si>
  <si>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</si>
  <si>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</si>
  <si>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</si>
  <si>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</si>
  <si>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</si>
  <si>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</si>
  <si>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</si>
  <si>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</si>
  <si>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</si>
  <si>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</si>
  <si>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</si>
  <si>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</si>
  <si>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</si>
  <si>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</si>
  <si>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</si>
  <si>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</si>
  <si>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</si>
  <si>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</si>
  <si>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</si>
  <si>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</si>
  <si>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</si>
  <si>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</si>
  <si>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</si>
  <si>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</si>
  <si>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</si>
  <si>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</si>
  <si>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</si>
  <si>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</si>
  <si>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</si>
  <si>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</si>
  <si>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</si>
  <si>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</si>
  <si>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</si>
  <si>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</si>
  <si>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</si>
  <si>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</si>
  <si>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</si>
  <si>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</si>
  <si>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</si>
  <si>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</si>
  <si>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</si>
  <si>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</si>
  <si>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</si>
  <si>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</si>
  <si>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</si>
  <si>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</si>
  <si>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</si>
  <si>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</si>
  <si>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</si>
  <si>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</si>
  <si>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</si>
  <si>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</si>
  <si>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</si>
  <si>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</si>
  <si>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</si>
  <si>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</si>
  <si>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</si>
  <si>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</si>
  <si>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</si>
  <si>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</si>
  <si>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</si>
  <si>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</si>
  <si>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</si>
  <si>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</si>
  <si>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</si>
  <si>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</si>
  <si>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</si>
  <si>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</si>
  <si>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</si>
  <si>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</si>
  <si>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</si>
  <si>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</si>
  <si>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</si>
  <si>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</si>
  <si>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</si>
  <si>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</si>
  <si>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</si>
  <si>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</si>
  <si>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</si>
  <si>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</si>
  <si>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</si>
  <si>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</si>
  <si>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</si>
  <si>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</si>
  <si>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</si>
  <si>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</si>
  <si>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</si>
  <si>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</si>
  <si>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</si>
  <si>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</si>
  <si>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</si>
  <si>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</si>
  <si>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</si>
  <si>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</si>
  <si>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</si>
  <si>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</si>
  <si>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</si>
  <si>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</si>
  <si>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</si>
  <si>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</si>
  <si>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</si>
  <si>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</si>
  <si>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</si>
  <si>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</si>
  <si>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</si>
  <si>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</si>
  <si>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</si>
  <si>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</si>
  <si>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</si>
  <si>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</si>
  <si>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</si>
  <si>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</si>
  <si>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</si>
  <si>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</si>
  <si>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</si>
  <si>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</si>
  <si>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</si>
  <si>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</si>
  <si>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</si>
  <si>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</si>
  <si>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</si>
  <si>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</si>
  <si>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</si>
  <si>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</si>
  <si>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</si>
  <si>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</si>
  <si>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</si>
  <si>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</si>
  <si>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</si>
  <si>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</si>
  <si>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</si>
  <si>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</si>
  <si>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</si>
  <si>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</si>
  <si>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</si>
  <si>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</si>
  <si>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</si>
  <si>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</si>
  <si>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</si>
  <si>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</si>
  <si>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</si>
  <si>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</si>
  <si>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</si>
  <si>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</si>
  <si>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</si>
  <si>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</si>
  <si>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</si>
  <si>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</si>
  <si>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</si>
  <si>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</si>
  <si>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</si>
  <si>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</si>
  <si>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</si>
  <si>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</si>
  <si>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</si>
  <si>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</si>
  <si>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</si>
  <si>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</si>
  <si>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</si>
  <si>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</si>
  <si>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</si>
  <si>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</si>
  <si>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</si>
  <si>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</si>
  <si>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</si>
  <si>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</si>
  <si>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</si>
  <si>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</si>
  <si>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</si>
  <si>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</si>
  <si>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</si>
  <si>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</si>
  <si>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</si>
  <si>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</si>
  <si>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</si>
  <si>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</si>
  <si>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</si>
  <si>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</si>
  <si>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</si>
  <si>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</si>
  <si>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</si>
  <si>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</si>
  <si>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</si>
  <si>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</si>
  <si>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</si>
  <si>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</si>
  <si>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</si>
  <si>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</si>
  <si>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</si>
  <si>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</si>
  <si>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</si>
  <si>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</si>
  <si>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</si>
  <si>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</si>
  <si>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</si>
  <si>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</si>
  <si>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</si>
  <si>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</si>
  <si>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</si>
  <si>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</si>
  <si>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</si>
  <si>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</si>
  <si>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</si>
  <si>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</si>
  <si>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</si>
  <si>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</si>
  <si>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</si>
  <si>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</si>
  <si>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</si>
  <si>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</si>
  <si>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</si>
  <si>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</si>
  <si>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</si>
  <si>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</si>
  <si>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</si>
  <si>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</si>
  <si>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</si>
  <si>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</si>
  <si>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</si>
  <si>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</si>
  <si>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</si>
  <si>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</si>
  <si>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</si>
  <si>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</si>
  <si>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</si>
  <si>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</si>
  <si>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</si>
  <si>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</si>
  <si>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</si>
  <si>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</si>
  <si>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</si>
  <si>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</si>
  <si>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</si>
  <si>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</si>
  <si>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</si>
  <si>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</si>
  <si>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</si>
  <si>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</si>
  <si>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</si>
  <si>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</si>
  <si>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</si>
  <si>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</si>
  <si>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</si>
  <si>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</si>
  <si>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</si>
  <si>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</si>
  <si>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</si>
  <si>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</si>
  <si>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</si>
  <si>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</si>
  <si>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</si>
  <si>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</si>
  <si>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</si>
  <si>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</si>
  <si>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</si>
  <si>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</si>
  <si>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</si>
  <si>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</si>
  <si>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</si>
  <si>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</si>
  <si>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</si>
  <si>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</si>
  <si>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</si>
  <si>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</si>
  <si>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</si>
  <si>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</si>
  <si>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</si>
  <si>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</si>
  <si>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</si>
  <si>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</si>
  <si>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</si>
  <si>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</si>
  <si>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</si>
  <si>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</si>
  <si>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</si>
  <si>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</si>
  <si>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</si>
  <si>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</si>
  <si>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</si>
  <si>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</si>
  <si>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</si>
  <si>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</si>
  <si>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</si>
  <si>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</si>
  <si>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</si>
  <si>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</si>
  <si>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</si>
  <si>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</si>
  <si>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</si>
  <si>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</si>
  <si>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</si>
  <si>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</si>
  <si>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</si>
  <si>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</si>
  <si>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</si>
  <si>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</si>
  <si>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</si>
  <si>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</si>
  <si>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</si>
  <si>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</si>
  <si>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</si>
  <si>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</si>
  <si>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</si>
  <si>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</si>
  <si>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</si>
  <si>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</si>
  <si>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</si>
  <si>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</si>
  <si>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</si>
  <si>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</si>
  <si>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</si>
  <si>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</si>
  <si>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</si>
  <si>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</si>
  <si>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</si>
  <si>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</si>
  <si>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</si>
  <si>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</si>
  <si>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</si>
  <si>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</si>
  <si>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</si>
  <si>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</si>
  <si>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</si>
  <si>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</si>
  <si>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</si>
  <si>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</si>
  <si>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</si>
  <si>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</si>
  <si>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</si>
  <si>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</si>
  <si>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</si>
  <si>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</si>
  <si>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</si>
  <si>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</si>
  <si>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</si>
  <si>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</si>
  <si>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</si>
  <si>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</si>
  <si>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</si>
  <si>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</si>
  <si>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</si>
  <si>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</si>
  <si>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</si>
  <si>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</si>
  <si>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</si>
  <si>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</si>
  <si>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</si>
  <si>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</si>
  <si>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</si>
  <si>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</si>
  <si>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</si>
  <si>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</si>
  <si>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</si>
  <si>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</si>
  <si>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</si>
  <si>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</si>
  <si>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</si>
  <si>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</si>
  <si>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</si>
  <si>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</si>
  <si>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</si>
  <si>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</si>
  <si>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</si>
  <si>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</si>
  <si>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</si>
  <si>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</si>
  <si>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</si>
  <si>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</si>
  <si>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</si>
  <si>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</si>
  <si>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</si>
  <si>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</si>
  <si>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</si>
  <si>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</si>
  <si>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</si>
  <si>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</si>
  <si>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</si>
  <si>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</si>
  <si>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</si>
  <si>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</si>
  <si>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</si>
  <si>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</si>
  <si>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</si>
  <si>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</si>
  <si>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</si>
  <si>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</si>
  <si>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</si>
  <si>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</si>
  <si>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</si>
  <si>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</si>
  <si>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</si>
  <si>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</si>
  <si>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</si>
  <si>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</si>
  <si>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</si>
  <si>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</si>
  <si>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</si>
  <si>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</si>
  <si>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</si>
  <si>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</si>
  <si>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</si>
  <si>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</si>
  <si>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</si>
  <si>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</si>
  <si>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</si>
  <si>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</si>
  <si>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</si>
  <si>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</si>
  <si>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</si>
  <si>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</si>
  <si>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</si>
  <si>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</si>
  <si>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</si>
  <si>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</si>
  <si>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</si>
  <si>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</si>
  <si>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</si>
  <si>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</si>
  <si>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</si>
  <si>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</si>
  <si>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</si>
  <si>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</si>
  <si>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</si>
  <si>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</si>
  <si>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</si>
  <si>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</si>
  <si>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</si>
  <si>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</si>
  <si>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</si>
  <si>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</si>
  <si>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</si>
  <si>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</si>
  <si>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</si>
  <si>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</si>
  <si>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</si>
  <si>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</si>
  <si>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</si>
  <si>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</si>
  <si>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</si>
  <si>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</si>
  <si>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</si>
  <si>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</si>
  <si>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</si>
  <si>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</si>
  <si>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</si>
  <si>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</si>
  <si>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</si>
  <si>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</si>
  <si>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</si>
  <si>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</si>
  <si>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</si>
  <si>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</si>
  <si>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</si>
  <si>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</si>
  <si>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</si>
  <si>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</si>
  <si>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</si>
  <si>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</si>
  <si>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</si>
  <si>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</si>
  <si>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</si>
  <si>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</si>
  <si>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</si>
  <si>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</si>
  <si>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</si>
  <si>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</si>
  <si>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</si>
  <si>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</si>
  <si>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</si>
  <si>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</si>
  <si>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</si>
  <si>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</si>
  <si>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</si>
  <si>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</si>
  <si>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</si>
  <si>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</si>
  <si>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</si>
  <si>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</si>
  <si>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</si>
  <si>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</si>
  <si>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</si>
  <si>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</si>
  <si>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</si>
  <si>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</si>
  <si>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</si>
  <si>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</si>
  <si>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</si>
  <si>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</si>
  <si>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</si>
  <si>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</si>
  <si>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</si>
  <si>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</si>
  <si>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</si>
  <si>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</si>
  <si>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</si>
  <si>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</si>
  <si>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</si>
  <si>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</si>
  <si>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</si>
  <si>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</si>
  <si>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</si>
  <si>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</si>
  <si>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</si>
  <si>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</si>
  <si>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</si>
  <si>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</si>
  <si>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</si>
  <si>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</si>
  <si>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</si>
  <si>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</si>
  <si>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</si>
  <si>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</si>
  <si>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</si>
  <si>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</si>
  <si>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</si>
  <si>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</si>
  <si>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</si>
  <si>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</si>
  <si>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</si>
  <si>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</si>
  <si>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</si>
  <si>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</si>
  <si>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</si>
  <si>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</si>
  <si>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</si>
  <si>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</si>
  <si>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</si>
  <si>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</si>
  <si>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</si>
  <si>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</si>
  <si>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</si>
  <si>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</si>
  <si>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</si>
  <si>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</si>
  <si>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</si>
  <si>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</si>
  <si>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</si>
  <si>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</si>
  <si>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</si>
  <si>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</si>
  <si>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</si>
  <si>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</si>
  <si>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</si>
  <si>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</si>
  <si>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</si>
  <si>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</si>
  <si>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</si>
  <si>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</si>
  <si>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</si>
  <si>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</si>
  <si>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</si>
  <si>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</si>
  <si>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</si>
  <si>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</si>
  <si>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</si>
  <si>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</si>
  <si>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</si>
  <si>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</si>
  <si>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</si>
  <si>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</si>
  <si>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</si>
  <si>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</si>
  <si>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</si>
  <si>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</si>
  <si>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</si>
  <si>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</si>
  <si>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</si>
  <si>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</si>
  <si>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</si>
  <si>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</si>
  <si>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</si>
  <si>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</si>
  <si>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</si>
  <si>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</si>
  <si>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</si>
  <si>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</si>
  <si>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</si>
  <si>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</si>
  <si>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</si>
  <si>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</si>
  <si>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</si>
  <si>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</si>
  <si>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</si>
  <si>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</si>
  <si>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</si>
  <si>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</si>
  <si>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</si>
  <si>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</si>
  <si>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</si>
  <si>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</si>
  <si>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</si>
  <si>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</si>
  <si>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</si>
  <si>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</si>
  <si>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</si>
  <si>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</si>
  <si>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</si>
  <si>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</si>
  <si>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</si>
  <si>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</si>
  <si>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</si>
  <si>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</si>
  <si>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</si>
  <si>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</si>
  <si>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</si>
  <si>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</si>
  <si>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</si>
  <si>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</si>
  <si>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</si>
  <si>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</si>
  <si>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</si>
  <si>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</si>
  <si>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</si>
  <si>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</si>
  <si>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</si>
  <si>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</si>
  <si>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</si>
  <si>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</si>
  <si>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</si>
  <si>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</si>
  <si>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</si>
  <si>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</si>
  <si>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</si>
  <si>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</si>
  <si>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</si>
  <si>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</si>
  <si>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</si>
  <si>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</si>
  <si>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</si>
  <si>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</si>
  <si>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</si>
  <si>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</si>
  <si>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</si>
  <si>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</si>
  <si>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</si>
  <si>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</si>
  <si>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</si>
  <si>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</si>
  <si>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</si>
  <si>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</si>
  <si>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</si>
  <si>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</si>
  <si>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</si>
  <si>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</si>
  <si>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</si>
  <si>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</si>
  <si>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</si>
  <si>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</si>
  <si>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</si>
  <si>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</si>
  <si>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</si>
  <si>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</si>
  <si>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</si>
  <si>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</si>
  <si>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</si>
  <si>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</si>
  <si>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</si>
  <si>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</si>
  <si>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</si>
  <si>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</si>
  <si>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</si>
  <si>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</si>
  <si>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</si>
  <si>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</si>
  <si>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</si>
  <si>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</si>
  <si>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</si>
  <si>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</si>
  <si>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</si>
  <si>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</si>
  <si>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</si>
  <si>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</si>
  <si>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</si>
  <si>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</si>
  <si>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</si>
  <si>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</si>
  <si>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</si>
  <si>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</si>
  <si>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</si>
  <si>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</si>
  <si>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</si>
  <si>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</si>
  <si>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</si>
  <si>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</si>
  <si>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</si>
  <si>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</si>
  <si>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</si>
  <si>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</si>
  <si>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</si>
  <si>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</si>
  <si>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</si>
  <si>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</si>
  <si>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</si>
  <si>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</si>
  <si>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</si>
  <si>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</si>
  <si>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</si>
  <si>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</si>
  <si>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</si>
  <si>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</si>
  <si>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</si>
  <si>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</si>
  <si>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</si>
  <si>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</si>
  <si>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</si>
  <si>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</si>
  <si>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</si>
  <si>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</si>
  <si>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</si>
  <si>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</si>
  <si>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</si>
  <si>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</si>
  <si>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</si>
  <si>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</si>
  <si>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</si>
  <si>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</si>
  <si>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</si>
  <si>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</si>
  <si>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</si>
  <si>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</si>
  <si>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</si>
  <si>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</si>
  <si>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</si>
  <si>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</si>
  <si>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</si>
  <si>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</si>
  <si>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</si>
  <si>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</si>
  <si>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</si>
  <si>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</si>
  <si>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</si>
  <si>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</si>
  <si>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</si>
  <si>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</si>
  <si>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</si>
  <si>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</si>
  <si>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</si>
  <si>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</si>
  <si>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</si>
  <si>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</si>
  <si>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</si>
  <si>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</si>
  <si>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</si>
  <si>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</si>
  <si>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</si>
  <si>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</si>
  <si>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</si>
  <si>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</si>
  <si>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</si>
  <si>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</si>
  <si>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</si>
  <si>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</si>
  <si>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</si>
  <si>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</si>
  <si>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</si>
  <si>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</si>
  <si>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</si>
  <si>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</si>
  <si>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</si>
  <si>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</si>
  <si>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</si>
  <si>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</si>
  <si>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</si>
  <si>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</si>
  <si>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</si>
  <si>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</si>
  <si>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</si>
  <si>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</si>
  <si>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</si>
  <si>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</si>
  <si>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</si>
  <si>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</si>
  <si>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</si>
  <si>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</si>
  <si>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</si>
  <si>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</si>
  <si>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</si>
  <si>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</si>
  <si>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</si>
  <si>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</si>
  <si>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</si>
  <si>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</si>
  <si>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</si>
  <si>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</si>
  <si>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</si>
  <si>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</si>
  <si>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</si>
  <si>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</si>
  <si>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</si>
  <si>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</si>
  <si>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</si>
  <si>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</si>
  <si>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</si>
  <si>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</si>
  <si>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</si>
  <si>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</si>
  <si>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</si>
  <si>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</si>
  <si>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</si>
  <si>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</si>
  <si>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</si>
  <si>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</si>
  <si>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</si>
  <si>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</si>
  <si>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</si>
  <si>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</si>
  <si>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</si>
  <si>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</si>
  <si>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</si>
  <si>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</si>
  <si>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</si>
  <si>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</si>
  <si>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</si>
  <si>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</si>
  <si>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</si>
  <si>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</si>
  <si>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</si>
  <si>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</si>
  <si>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</si>
  <si>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</si>
  <si>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</si>
  <si>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</si>
  <si>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</si>
  <si>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</si>
  <si>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</si>
  <si>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</si>
  <si>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</si>
  <si>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</si>
  <si>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</si>
  <si>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</si>
  <si>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</si>
  <si>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</si>
  <si>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</si>
  <si>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</si>
  <si>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</si>
  <si>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</si>
  <si>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</si>
  <si>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</si>
  <si>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</si>
  <si>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</si>
  <si>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</si>
  <si>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</si>
  <si>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</si>
  <si>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</si>
  <si>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</si>
  <si>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</si>
  <si>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</si>
  <si>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</si>
  <si>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</si>
  <si>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</si>
  <si>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</si>
  <si>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</si>
  <si>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</si>
  <si>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</si>
  <si>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</si>
  <si>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</si>
  <si>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</si>
  <si>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</si>
  <si>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</si>
  <si>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</si>
  <si>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</si>
  <si>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</si>
  <si>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</si>
  <si>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</si>
  <si>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</si>
  <si>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</si>
  <si>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</si>
  <si>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</si>
  <si>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</si>
  <si>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</si>
  <si>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</si>
  <si>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</si>
  <si>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</si>
  <si>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</si>
  <si>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</si>
  <si>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</si>
  <si>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</si>
  <si>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</si>
  <si>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</si>
  <si>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</si>
  <si>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</si>
  <si>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</si>
  <si>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</si>
  <si>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</si>
  <si>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</si>
  <si>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</si>
  <si>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</si>
  <si>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</si>
  <si>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</si>
  <si>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</si>
  <si>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</si>
  <si>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</si>
  <si>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</si>
  <si>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</si>
  <si>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</si>
  <si>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</si>
  <si>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</si>
  <si>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</si>
  <si>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</si>
  <si>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</si>
  <si>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</si>
  <si>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</si>
  <si>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</si>
  <si>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</si>
  <si>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</si>
  <si>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</si>
  <si>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</si>
  <si>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</si>
  <si>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</si>
  <si>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</si>
  <si>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</si>
  <si>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</si>
  <si>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</si>
  <si>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</si>
  <si>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</si>
  <si>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</si>
  <si>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</si>
  <si>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</si>
  <si>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</si>
  <si>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</si>
  <si>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</si>
  <si>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</si>
  <si>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</si>
  <si>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</si>
  <si>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</si>
  <si>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</si>
  <si>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</si>
  <si>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</si>
  <si>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</si>
  <si>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</si>
  <si>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</si>
  <si>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</si>
  <si>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</si>
  <si>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</si>
  <si>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</si>
  <si>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</si>
  <si>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</si>
  <si>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</si>
  <si>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</si>
  <si>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</si>
  <si>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</si>
  <si>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</si>
  <si>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</si>
  <si>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</si>
  <si>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</si>
  <si>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</si>
  <si>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</si>
  <si>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</si>
  <si>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</si>
  <si>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</si>
  <si>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</si>
  <si>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</si>
  <si>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</si>
  <si>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</si>
  <si>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</si>
  <si>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</si>
  <si>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</si>
  <si>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</si>
  <si>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</si>
  <si>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</si>
  <si>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</si>
  <si>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</si>
  <si>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</si>
  <si>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</si>
  <si>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</si>
  <si>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</si>
  <si>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</si>
  <si>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</si>
  <si>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</si>
  <si>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</si>
  <si>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</si>
  <si>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</si>
  <si>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</si>
  <si>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</si>
  <si>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</si>
  <si>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</si>
  <si>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</si>
  <si>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</si>
  <si>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</si>
  <si>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</si>
  <si>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</si>
  <si>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</si>
  <si>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</si>
  <si>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</si>
  <si>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</si>
  <si>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</si>
  <si>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</si>
  <si>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</si>
  <si>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</si>
  <si>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</si>
  <si>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</si>
  <si>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</si>
  <si>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</si>
  <si>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</si>
  <si>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</si>
  <si>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</si>
  <si>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</si>
  <si>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</si>
  <si>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</si>
  <si>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</si>
  <si>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</si>
  <si>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</si>
  <si>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</si>
  <si>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</si>
  <si>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</si>
  <si>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</si>
  <si>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</si>
  <si>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</si>
  <si>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</si>
  <si>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</si>
  <si>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</si>
  <si>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</si>
  <si>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</si>
  <si>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</si>
  <si>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</si>
  <si>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</si>
  <si>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</si>
  <si>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</si>
  <si>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</si>
  <si>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</si>
  <si>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</si>
  <si>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</si>
  <si>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</si>
  <si>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</si>
  <si>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</si>
  <si>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</si>
  <si>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</si>
  <si>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</si>
  <si>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</si>
  <si>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</si>
  <si>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</si>
  <si>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</si>
  <si>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</si>
  <si>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</si>
  <si>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</si>
  <si>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</si>
  <si>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</si>
  <si>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</si>
  <si>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</si>
  <si>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</si>
  <si>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</si>
  <si>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</si>
  <si>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</si>
  <si>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</si>
  <si>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</si>
  <si>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</si>
  <si>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</si>
  <si>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</si>
  <si>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</si>
  <si>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</si>
  <si>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</si>
  <si>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</si>
  <si>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</si>
  <si>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</si>
  <si>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</si>
  <si>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</si>
  <si>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</si>
  <si>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</si>
  <si>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</si>
  <si>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</si>
  <si>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</si>
  <si>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</si>
  <si>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</si>
  <si>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</si>
  <si>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</si>
  <si>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</si>
  <si>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</si>
  <si>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</si>
  <si>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</si>
  <si>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</si>
  <si>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</si>
  <si>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</si>
  <si>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</si>
  <si>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</si>
  <si>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</si>
  <si>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</si>
  <si>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</si>
  <si>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</si>
  <si>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</si>
  <si>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</si>
  <si>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</si>
  <si>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</si>
  <si>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</si>
  <si>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</si>
  <si>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</si>
  <si>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</si>
  <si>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</si>
  <si>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</si>
  <si>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</si>
  <si>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</si>
  <si>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</si>
  <si>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</si>
  <si>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</si>
  <si>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</si>
  <si>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</si>
  <si>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</si>
  <si>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</si>
  <si>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</si>
  <si>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</si>
  <si>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</si>
  <si>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</si>
  <si>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</si>
  <si>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</si>
  <si>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</si>
  <si>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</si>
  <si>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</si>
  <si>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</si>
  <si>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</si>
  <si>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</si>
  <si>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</si>
  <si>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</si>
  <si>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</si>
  <si>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</si>
  <si>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</si>
  <si>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</si>
  <si>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</si>
  <si>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</si>
  <si>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</si>
  <si>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</si>
  <si>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</si>
  <si>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</si>
  <si>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</si>
  <si>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</si>
  <si>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</si>
  <si>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</si>
  <si>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</si>
  <si>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</si>
  <si>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</si>
  <si>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</si>
  <si>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</si>
  <si>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</si>
  <si>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</si>
  <si>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</si>
  <si>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</si>
  <si>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</si>
  <si>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</si>
  <si>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</si>
  <si>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</si>
  <si>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</si>
  <si>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</si>
  <si>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</si>
  <si>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</si>
  <si>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</si>
  <si>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</si>
  <si>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</si>
  <si>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</si>
  <si>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</si>
  <si>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</si>
  <si>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</si>
  <si>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</si>
  <si>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</si>
  <si>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</si>
  <si>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</si>
  <si>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</si>
  <si>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</si>
  <si>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</si>
  <si>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</si>
  <si>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</si>
  <si>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</si>
  <si>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</si>
  <si>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</si>
  <si>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</si>
  <si>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</si>
  <si>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</si>
  <si>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</si>
  <si>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</si>
  <si>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</si>
  <si>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</si>
  <si>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</si>
  <si>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</si>
  <si>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</si>
  <si>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</si>
  <si>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</si>
  <si>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</si>
  <si>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</si>
  <si>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</si>
  <si>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</si>
  <si>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</si>
  <si>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</si>
  <si>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</si>
  <si>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</si>
  <si>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</si>
  <si>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</si>
  <si>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</si>
  <si>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</si>
  <si>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</si>
  <si>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</si>
  <si>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</si>
  <si>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</si>
  <si>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</si>
  <si>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</si>
  <si>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</si>
  <si>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</si>
  <si>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</si>
  <si>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</si>
  <si>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</si>
  <si>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</si>
  <si>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</si>
  <si>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</si>
  <si>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</si>
  <si>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</si>
  <si>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</si>
  <si>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</si>
  <si>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</si>
  <si>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</si>
  <si>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</si>
  <si>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</si>
  <si>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</si>
  <si>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</si>
  <si>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</si>
  <si>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</si>
  <si>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</si>
  <si>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</si>
  <si>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</si>
  <si>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</si>
  <si>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</si>
  <si>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</si>
  <si>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</si>
  <si>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</si>
  <si>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</si>
  <si>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</si>
  <si>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</si>
  <si>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</si>
  <si>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</si>
  <si>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</si>
  <si>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</si>
  <si>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</si>
  <si>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</si>
  <si>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</si>
  <si>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</si>
  <si>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</si>
  <si>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</si>
  <si>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</si>
  <si>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</si>
  <si>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</si>
  <si>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</si>
  <si>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</si>
  <si>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</si>
  <si>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</si>
  <si>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</si>
  <si>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</si>
  <si>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</si>
  <si>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</si>
  <si>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</si>
  <si>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</si>
  <si>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</si>
  <si>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</si>
  <si>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</si>
  <si>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</si>
  <si>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</si>
  <si>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</si>
  <si>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</si>
  <si>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</si>
  <si>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</si>
  <si>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</si>
  <si>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</si>
  <si>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</si>
  <si>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</si>
  <si>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</si>
  <si>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</si>
  <si>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</si>
  <si>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</si>
  <si>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</si>
  <si>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</si>
  <si>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</si>
  <si>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</si>
  <si>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</si>
  <si>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</si>
  <si>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</si>
  <si>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</si>
  <si>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</si>
  <si>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</si>
  <si>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</si>
  <si>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</si>
  <si>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</si>
  <si>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</si>
  <si>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</si>
  <si>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</si>
  <si>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</si>
  <si>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</si>
  <si>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</si>
  <si>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</si>
  <si>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</si>
  <si>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</si>
  <si>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</si>
  <si>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</si>
  <si>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</si>
  <si>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</si>
  <si>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</si>
  <si>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</si>
  <si>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</si>
  <si>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</si>
  <si>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</si>
  <si>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</si>
  <si>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</si>
  <si>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</si>
  <si>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</si>
  <si>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</si>
  <si>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</si>
  <si>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</si>
  <si>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</si>
  <si>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</si>
  <si>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</si>
  <si>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</si>
  <si>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</si>
  <si>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</si>
  <si>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</si>
  <si>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</si>
  <si>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</si>
  <si>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</si>
  <si>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</si>
  <si>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</si>
  <si>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</si>
  <si>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</si>
  <si>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</si>
  <si>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</si>
  <si>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</si>
  <si>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</si>
  <si>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</si>
  <si>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</si>
  <si>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</si>
  <si>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</si>
  <si>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</si>
  <si>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</si>
  <si>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</si>
  <si>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</si>
  <si>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</si>
  <si>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</si>
  <si>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</si>
  <si>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</si>
  <si>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</si>
  <si>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</si>
  <si>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</si>
  <si>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</si>
  <si>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</si>
  <si>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</si>
  <si>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</si>
  <si>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</si>
  <si>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</si>
  <si>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</si>
  <si>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</si>
  <si>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</si>
  <si>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</si>
  <si>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</si>
  <si>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</si>
  <si>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</si>
  <si>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</si>
  <si>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</si>
  <si>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</si>
  <si>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</si>
  <si>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</si>
  <si>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</si>
  <si>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</si>
  <si>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</si>
  <si>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</si>
  <si>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</si>
  <si>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</si>
  <si>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</si>
  <si>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</si>
  <si>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</si>
  <si>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</si>
  <si>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</si>
  <si>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</si>
  <si>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</si>
  <si>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</si>
  <si>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</si>
  <si>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</si>
  <si>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</si>
  <si>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</si>
  <si>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</si>
  <si>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</si>
  <si>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</si>
  <si>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</si>
  <si>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</si>
  <si>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</si>
  <si>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</si>
  <si>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</si>
  <si>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</si>
  <si>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</si>
  <si>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</si>
  <si>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</si>
  <si>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</si>
  <si>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</si>
  <si>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</si>
  <si>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</si>
  <si>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</si>
  <si>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</si>
  <si>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</si>
  <si>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</si>
  <si>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</si>
  <si>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</si>
  <si>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</si>
  <si>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</si>
  <si>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</si>
  <si>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</si>
  <si>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</si>
  <si>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</si>
  <si>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</si>
  <si>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</si>
  <si>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</si>
  <si>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</si>
  <si>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</si>
  <si>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</si>
  <si>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</si>
  <si>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</si>
  <si>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</si>
  <si>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</si>
  <si>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</si>
  <si>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</si>
  <si>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</si>
  <si>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</si>
  <si>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</si>
  <si>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</si>
  <si>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</si>
  <si>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</si>
  <si>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</si>
  <si>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</si>
  <si>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</si>
  <si>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</si>
  <si>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</si>
  <si>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</si>
  <si>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</si>
  <si>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</si>
  <si>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</si>
  <si>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</si>
  <si>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</si>
  <si>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</si>
  <si>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</si>
  <si>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</si>
  <si>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</si>
  <si>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</si>
  <si>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</si>
  <si>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</si>
  <si>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</si>
  <si>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</si>
  <si>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</si>
  <si>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</si>
  <si>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</si>
  <si>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</si>
  <si>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</si>
  <si>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</si>
  <si>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</si>
  <si>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</si>
  <si>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</si>
  <si>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</si>
  <si>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</si>
  <si>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</si>
  <si>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</si>
  <si>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</si>
  <si>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</si>
  <si>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</si>
  <si>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</si>
  <si>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</si>
  <si>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</si>
  <si>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</si>
  <si>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</si>
  <si>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</si>
  <si>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</si>
  <si>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</si>
  <si>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</si>
  <si>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</si>
  <si>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</si>
  <si>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</si>
  <si>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</si>
  <si>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</si>
  <si>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</si>
  <si>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</si>
  <si>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</si>
  <si>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</si>
  <si>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</si>
  <si>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</si>
  <si>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</si>
  <si>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</si>
  <si>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</si>
  <si>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</si>
  <si>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</si>
  <si>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</si>
  <si>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</si>
  <si>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</si>
  <si>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</si>
  <si>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</si>
  <si>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</si>
  <si>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</si>
  <si>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</si>
  <si>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</si>
  <si>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</si>
  <si>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</si>
  <si>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</si>
  <si>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</si>
  <si>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</si>
  <si>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</si>
  <si>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</si>
  <si>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</si>
  <si>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</si>
  <si>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</si>
  <si>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</si>
  <si>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</si>
  <si>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</si>
  <si>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</si>
  <si>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</si>
  <si>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</si>
  <si>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</si>
  <si>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</si>
  <si>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</si>
  <si>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</si>
  <si>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</si>
  <si>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</si>
  <si>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</si>
  <si>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</si>
  <si>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</si>
  <si>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</si>
  <si>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</si>
  <si>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</si>
  <si>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</si>
  <si>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</si>
  <si>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</si>
  <si>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</si>
  <si>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</si>
  <si>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</si>
  <si>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</si>
  <si>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</si>
  <si>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</si>
  <si>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</si>
  <si>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</si>
  <si>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</si>
  <si>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</si>
  <si>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</si>
  <si>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</si>
  <si>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</si>
  <si>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</si>
  <si>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</si>
  <si>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</si>
  <si>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</si>
  <si>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</si>
  <si>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</si>
  <si>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</si>
  <si>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</si>
  <si>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</si>
  <si>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</si>
  <si>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</si>
  <si>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</si>
  <si>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</si>
  <si>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</si>
  <si>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</si>
  <si>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</si>
  <si>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</si>
  <si>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</si>
  <si>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</si>
  <si>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</si>
  <si>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</si>
  <si>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</si>
  <si>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</si>
  <si>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</si>
  <si>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</si>
  <si>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</si>
  <si>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</si>
  <si>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</si>
  <si>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</si>
  <si>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</si>
  <si>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</si>
  <si>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</si>
  <si>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</si>
  <si>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</si>
  <si>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</si>
  <si>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</si>
  <si>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</si>
  <si>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</si>
  <si>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</si>
  <si>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</si>
  <si>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</si>
  <si>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</si>
  <si>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</si>
  <si>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</si>
  <si>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</si>
  <si>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</si>
  <si>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</si>
  <si>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</si>
  <si>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</si>
  <si>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</si>
  <si>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</si>
  <si>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</si>
  <si>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</si>
  <si>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</si>
  <si>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</si>
  <si>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</si>
  <si>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</si>
  <si>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</si>
  <si>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</si>
  <si>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</si>
  <si>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</si>
  <si>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</si>
  <si>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</si>
  <si>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</si>
  <si>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</si>
  <si>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</si>
  <si>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</si>
  <si>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</si>
  <si>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</si>
  <si>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</si>
  <si>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</si>
  <si>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</si>
  <si>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</si>
  <si>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</si>
  <si>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</si>
  <si>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</si>
  <si>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</si>
  <si>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</si>
  <si>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</si>
  <si>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</si>
  <si>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</si>
  <si>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</si>
  <si>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</si>
  <si>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</si>
  <si>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</si>
  <si>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</si>
  <si>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</si>
  <si>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</si>
  <si>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</si>
  <si>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</si>
  <si>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</si>
  <si>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</si>
  <si>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</si>
  <si>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</si>
  <si>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</si>
  <si>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</si>
  <si>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</si>
  <si>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</si>
  <si>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</si>
  <si>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</si>
  <si>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</si>
  <si>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</si>
  <si>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</si>
  <si>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</si>
  <si>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</si>
  <si>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</si>
  <si>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</si>
  <si>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</si>
  <si>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</si>
  <si>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</si>
  <si>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</si>
  <si>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</si>
  <si>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</si>
  <si>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</si>
  <si>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</si>
  <si>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</si>
  <si>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</si>
  <si>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</si>
  <si>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</si>
  <si>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</si>
  <si>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</si>
  <si>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</si>
  <si>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</si>
  <si>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</si>
  <si>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</si>
  <si>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</si>
  <si>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</si>
  <si>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</si>
  <si>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</si>
  <si>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</si>
  <si>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</si>
  <si>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</si>
  <si>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</si>
  <si>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</si>
  <si>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</si>
  <si>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</si>
  <si>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</si>
  <si>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</si>
  <si>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</si>
  <si>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</si>
  <si>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</si>
  <si>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</si>
  <si>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</si>
  <si>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</si>
  <si>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</si>
  <si>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</si>
  <si>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</si>
  <si>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</si>
  <si>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</si>
  <si>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</si>
  <si>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</si>
  <si>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</si>
  <si>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</si>
  <si>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</si>
  <si>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</si>
  <si>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</si>
  <si>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</si>
  <si>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</si>
  <si>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</si>
  <si>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</si>
  <si>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</si>
  <si>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</si>
  <si>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</si>
  <si>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</si>
  <si>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</si>
  <si>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</si>
  <si>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</si>
  <si>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</si>
  <si>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</si>
  <si>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</si>
  <si>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</si>
  <si>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</si>
  <si>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</si>
  <si>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</si>
  <si>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</si>
  <si>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</si>
  <si>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</si>
  <si>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</si>
  <si>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</si>
  <si>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</si>
  <si>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</si>
  <si>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</si>
  <si>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</si>
  <si>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</si>
  <si>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</si>
  <si>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</si>
  <si>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</si>
  <si>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</si>
  <si>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</si>
  <si>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</si>
  <si>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</si>
  <si>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</si>
  <si>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</si>
  <si>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</si>
  <si>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</si>
  <si>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</si>
  <si>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</si>
  <si>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</si>
  <si>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</si>
  <si>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</si>
  <si>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</si>
  <si>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</si>
  <si>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</si>
  <si>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</si>
  <si>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</si>
  <si>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</si>
  <si>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</si>
  <si>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</si>
  <si>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</si>
  <si>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</si>
  <si>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</si>
  <si>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</si>
  <si>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</si>
  <si>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</si>
  <si>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</si>
  <si>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</si>
  <si>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</si>
  <si>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</si>
  <si>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</si>
  <si>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</si>
  <si>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</si>
  <si>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</si>
  <si>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</si>
  <si>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</si>
  <si>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</si>
  <si>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</si>
  <si>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</si>
  <si>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</si>
  <si>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</si>
  <si>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</si>
  <si>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</si>
  <si>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</si>
  <si>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</si>
  <si>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</si>
  <si>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</si>
  <si>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</si>
  <si>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</si>
  <si>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</si>
  <si>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</si>
  <si>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</si>
  <si>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</si>
  <si>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</si>
  <si>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</si>
  <si>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</si>
  <si>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</si>
  <si>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</si>
  <si>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</si>
  <si>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</si>
  <si>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</si>
  <si>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</si>
  <si>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</si>
  <si>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</si>
  <si>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</si>
  <si>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</si>
  <si>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</si>
  <si>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</si>
  <si>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</si>
  <si>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</si>
  <si>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</si>
  <si>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</si>
  <si>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</si>
  <si>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</si>
  <si>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</si>
  <si>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</si>
  <si>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</si>
  <si>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</si>
  <si>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</si>
  <si>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</si>
  <si>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</si>
  <si>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</si>
  <si>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</si>
  <si>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</si>
  <si>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</si>
  <si>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</si>
  <si>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</si>
  <si>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</si>
  <si>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</si>
  <si>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</si>
  <si>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</si>
  <si>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</si>
  <si>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</si>
  <si>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</si>
  <si>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</si>
  <si>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</si>
  <si>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</si>
  <si>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</si>
  <si>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</si>
  <si>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</si>
  <si>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</si>
  <si>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</si>
  <si>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</si>
  <si>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</si>
  <si>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</si>
  <si>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</si>
  <si>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</si>
  <si>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</si>
  <si>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</si>
  <si>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</si>
  <si>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</si>
  <si>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</si>
  <si>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</si>
  <si>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</si>
  <si>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</si>
  <si>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</si>
  <si>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</si>
  <si>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</si>
  <si>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</si>
  <si>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</si>
  <si>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</si>
  <si>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</si>
  <si>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</si>
  <si>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</si>
  <si>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</si>
  <si>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</si>
  <si>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</si>
  <si>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</si>
  <si>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</si>
  <si>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</si>
  <si>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</si>
  <si>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</si>
  <si>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</si>
  <si>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</si>
  <si>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</si>
  <si>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</si>
  <si>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</si>
  <si>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</si>
  <si>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</si>
  <si>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</si>
  <si>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</si>
  <si>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</si>
  <si>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</si>
  <si>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</si>
  <si>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</si>
  <si>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</si>
  <si>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</si>
  <si>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</si>
  <si>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</si>
  <si>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</si>
  <si>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</si>
  <si>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</si>
  <si>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</si>
  <si>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</si>
  <si>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</si>
  <si>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</si>
  <si>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</si>
  <si>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</si>
  <si>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</si>
  <si>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</si>
  <si>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</si>
  <si>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</si>
  <si>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</si>
  <si>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</si>
  <si>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</si>
  <si>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</si>
  <si>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</si>
  <si>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</si>
  <si>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</si>
  <si>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</si>
  <si>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</si>
  <si>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</si>
  <si>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</si>
  <si>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</si>
  <si>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</si>
  <si>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</si>
  <si>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</si>
  <si>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</si>
  <si>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</si>
  <si>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</si>
  <si>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</si>
  <si>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</si>
  <si>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</si>
  <si>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</si>
  <si>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</si>
  <si>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</si>
  <si>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</si>
  <si>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</si>
  <si>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</si>
  <si>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</si>
  <si>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</si>
  <si>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</si>
  <si>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</si>
  <si>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</si>
  <si>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</si>
  <si>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</si>
  <si>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</si>
  <si>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</si>
  <si>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</si>
  <si>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</si>
  <si>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</si>
  <si>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</si>
  <si>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</si>
  <si>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</si>
  <si>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</si>
  <si>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</si>
  <si>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</si>
  <si>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</si>
  <si>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</si>
  <si>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</si>
  <si>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</si>
  <si>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</si>
  <si>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</si>
  <si>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</si>
  <si>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</si>
  <si>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</si>
  <si>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</si>
  <si>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</si>
  <si>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</si>
  <si>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</si>
  <si>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</si>
  <si>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</si>
  <si>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</si>
  <si>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</si>
  <si>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</si>
  <si>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</si>
  <si>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</si>
  <si>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</si>
  <si>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</si>
  <si>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</si>
  <si>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</si>
  <si>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</si>
  <si>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</si>
  <si>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</si>
  <si>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</si>
  <si>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</si>
  <si>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</si>
  <si>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</si>
  <si>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</si>
  <si>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</si>
  <si>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</si>
  <si>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</si>
  <si>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</si>
  <si>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</si>
  <si>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</si>
  <si>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</si>
  <si>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</si>
  <si>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</si>
  <si>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</si>
  <si>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</si>
  <si>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</si>
  <si>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</si>
  <si>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</si>
  <si>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</si>
  <si>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</si>
  <si>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</si>
  <si>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</si>
  <si>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</si>
  <si>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</si>
  <si>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</si>
  <si>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</si>
  <si>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</si>
  <si>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</si>
  <si>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</si>
  <si>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</si>
  <si>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</si>
  <si>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</si>
  <si>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</si>
  <si>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</si>
  <si>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</si>
  <si>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</si>
  <si>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</si>
  <si>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</si>
  <si>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</si>
  <si>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</si>
  <si>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</si>
  <si>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</si>
  <si>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</si>
  <si>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</si>
  <si>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</si>
  <si>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</si>
  <si>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</si>
  <si>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</si>
  <si>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</si>
  <si>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</si>
  <si>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</si>
  <si>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</si>
  <si>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</si>
  <si>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</si>
  <si>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</si>
  <si>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</si>
  <si>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</si>
  <si>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</si>
  <si>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</si>
  <si>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</si>
  <si>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</si>
  <si>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</si>
  <si>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</si>
  <si>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</si>
  <si>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</si>
  <si>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</si>
  <si>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</si>
  <si>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</si>
  <si>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</si>
  <si>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</si>
  <si>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</si>
  <si>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</si>
  <si>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</si>
  <si>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</si>
  <si>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</si>
  <si>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</si>
  <si>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</si>
  <si>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</si>
  <si>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</si>
  <si>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</si>
  <si>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</si>
  <si>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</si>
  <si>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</si>
  <si>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</si>
  <si>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</si>
  <si>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</si>
  <si>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</si>
  <si>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</si>
  <si>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</si>
  <si>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</si>
  <si>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</si>
  <si>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</si>
  <si>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</si>
  <si>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</si>
  <si>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</si>
  <si>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</si>
  <si>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</si>
  <si>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</si>
  <si>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</si>
  <si>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</si>
  <si>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</si>
  <si>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</si>
  <si>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</si>
  <si>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</si>
  <si>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</si>
  <si>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</si>
  <si>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</si>
  <si>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</si>
  <si>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</si>
  <si>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</si>
  <si>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</si>
  <si>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</si>
  <si>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</si>
  <si>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</si>
  <si>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</si>
  <si>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</si>
  <si>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</si>
  <si>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</si>
  <si>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</si>
  <si>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</si>
  <si>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</si>
  <si>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</si>
  <si>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</si>
  <si>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</si>
  <si>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</si>
  <si>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</si>
  <si>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</si>
  <si>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</si>
  <si>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</si>
  <si>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</si>
  <si>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</si>
  <si>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</si>
  <si>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</si>
  <si>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</si>
  <si>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</si>
  <si>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</si>
  <si>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</si>
  <si>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</si>
  <si>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</si>
  <si>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</si>
  <si>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</si>
  <si>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</si>
  <si>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</si>
  <si>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</si>
  <si>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</si>
  <si>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</si>
  <si>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</si>
  <si>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</si>
  <si>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</si>
  <si>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</si>
  <si>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</si>
  <si>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</si>
  <si>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</si>
  <si>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</si>
  <si>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</si>
  <si>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</si>
  <si>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</si>
  <si>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</si>
  <si>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</si>
  <si>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</si>
  <si>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</si>
  <si>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</si>
  <si>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</si>
  <si>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</si>
  <si>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</si>
  <si>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</si>
  <si>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</si>
  <si>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</si>
  <si>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</si>
  <si>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</si>
  <si>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</si>
  <si>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</si>
  <si>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</si>
  <si>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</si>
  <si>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</si>
  <si>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</si>
  <si>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</si>
  <si>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</si>
  <si>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</si>
  <si>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</si>
  <si>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</si>
  <si>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</si>
  <si>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</si>
  <si>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</si>
  <si>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</si>
  <si>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</si>
  <si>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</si>
  <si>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</si>
  <si>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</si>
  <si>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</si>
  <si>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</si>
  <si>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</si>
  <si>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</si>
  <si>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</si>
  <si>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</si>
  <si>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</si>
  <si>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</si>
  <si>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</si>
  <si>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</si>
  <si>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</si>
  <si>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</si>
  <si>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</si>
  <si>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</si>
  <si>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</si>
  <si>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</si>
  <si>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</si>
  <si>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</si>
  <si>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</si>
  <si>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</si>
  <si>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</si>
  <si>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</si>
  <si>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</si>
  <si>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</si>
  <si>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</si>
  <si>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</si>
  <si>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</si>
  <si>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</si>
  <si>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</si>
  <si>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</si>
  <si>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</si>
  <si>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</si>
  <si>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</si>
  <si>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</si>
  <si>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</si>
  <si>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</si>
  <si>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</si>
  <si>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</si>
  <si>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</si>
  <si>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</si>
  <si>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</si>
  <si>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</si>
  <si>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</si>
  <si>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</si>
  <si>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</si>
  <si>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</si>
  <si>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</si>
  <si>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</si>
  <si>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</si>
  <si>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</si>
  <si>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</si>
  <si>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</si>
  <si>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</si>
  <si>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</si>
  <si>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</si>
  <si>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</si>
  <si>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</si>
  <si>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</si>
  <si>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</si>
  <si>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</si>
  <si>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</si>
  <si>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</si>
  <si>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</si>
  <si>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</si>
  <si>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</si>
  <si>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</si>
  <si>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</si>
  <si>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</si>
  <si>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</si>
  <si>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</si>
  <si>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</si>
  <si>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</si>
  <si>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</si>
  <si>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</si>
  <si>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</si>
  <si>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</si>
  <si>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</si>
  <si>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</si>
  <si>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</si>
  <si>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</si>
  <si>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</si>
  <si>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</si>
  <si>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</si>
  <si>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</si>
  <si>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</si>
  <si>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</si>
  <si>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</si>
  <si>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</si>
  <si>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</si>
  <si>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</si>
  <si>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</si>
  <si>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</si>
  <si>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</si>
  <si>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</si>
  <si>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</si>
  <si>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</si>
  <si>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</si>
  <si>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</si>
  <si>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</si>
  <si>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</si>
  <si>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</si>
  <si>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</si>
  <si>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</si>
  <si>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</si>
  <si>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</si>
  <si>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</si>
  <si>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</si>
  <si>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</si>
  <si>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</si>
  <si>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</si>
  <si>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</si>
  <si>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</si>
  <si>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</si>
  <si>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</si>
  <si>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</si>
  <si>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</si>
  <si>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</si>
  <si>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</si>
  <si>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</si>
  <si>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</si>
  <si>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</si>
  <si>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</si>
  <si>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</si>
  <si>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</si>
  <si>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</si>
  <si>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</si>
  <si>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</si>
  <si>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</si>
  <si>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</si>
  <si>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</si>
  <si>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</si>
  <si>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</si>
  <si>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</si>
  <si>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</si>
  <si>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</si>
  <si>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</si>
  <si>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</si>
  <si>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</si>
  <si>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</si>
  <si>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</si>
  <si>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</si>
  <si>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</si>
  <si>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</si>
  <si>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</si>
  <si>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</si>
  <si>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</si>
  <si>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</si>
  <si>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</si>
  <si>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</si>
  <si>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</si>
  <si>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</si>
  <si>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</si>
  <si>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</si>
  <si>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</si>
  <si>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</si>
  <si>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</si>
  <si>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</si>
  <si>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</si>
  <si>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</si>
  <si>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</si>
  <si>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</si>
  <si>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</si>
  <si>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</si>
  <si>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</si>
  <si>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</si>
  <si>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</si>
  <si>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</si>
  <si>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</si>
  <si>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</si>
  <si>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</si>
  <si>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</si>
  <si>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</si>
  <si>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</si>
  <si>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</si>
  <si>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</si>
  <si>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</si>
  <si>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</si>
  <si>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</si>
  <si>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</si>
  <si>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</si>
  <si>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</si>
  <si>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</si>
  <si>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</si>
  <si>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</si>
  <si>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</si>
  <si>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</si>
  <si>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</si>
  <si>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</si>
  <si>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</si>
  <si>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</si>
  <si>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</si>
  <si>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</si>
  <si>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</si>
  <si>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</si>
  <si>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</si>
  <si>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</si>
  <si>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</si>
  <si>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</si>
  <si>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</si>
  <si>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</si>
  <si>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</si>
  <si>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</si>
  <si>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</si>
  <si>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</si>
  <si>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</si>
  <si>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</si>
  <si>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</si>
  <si>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</si>
  <si>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</si>
  <si>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</si>
  <si>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</si>
  <si>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</si>
  <si>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</si>
  <si>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</si>
  <si>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</si>
  <si>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</si>
  <si>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</si>
  <si>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</si>
  <si>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</si>
  <si>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</si>
  <si>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</si>
  <si>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</si>
  <si>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</si>
  <si>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</si>
  <si>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</si>
  <si>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</si>
  <si>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</si>
  <si>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</si>
  <si>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</si>
  <si>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</si>
  <si>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</si>
  <si>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</si>
  <si>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</si>
  <si>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</si>
  <si>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</si>
  <si>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</si>
  <si>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</si>
  <si>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</si>
  <si>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</si>
  <si>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</si>
  <si>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</si>
  <si>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</si>
  <si>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</si>
  <si>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</si>
  <si>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</si>
  <si>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</si>
  <si>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</si>
  <si>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</si>
  <si>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</si>
  <si>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</si>
  <si>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</si>
  <si>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</si>
  <si>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</si>
  <si>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</si>
  <si>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</si>
  <si>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</si>
  <si>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</si>
  <si>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</si>
  <si>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</si>
  <si>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</si>
  <si>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</si>
  <si>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</si>
  <si>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</si>
  <si>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</si>
  <si>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</si>
  <si>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</si>
  <si>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</si>
  <si>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</si>
  <si>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</si>
  <si>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</si>
  <si>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</si>
  <si>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</si>
  <si>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</si>
  <si>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</si>
  <si>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</si>
  <si>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</si>
  <si>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</si>
  <si>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</si>
  <si>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</si>
  <si>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</si>
  <si>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</si>
  <si>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</si>
  <si>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</si>
  <si>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</si>
  <si>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</si>
  <si>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</si>
  <si>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</si>
  <si>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</si>
  <si>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</si>
  <si>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</si>
  <si>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</si>
  <si>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</si>
  <si>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</si>
  <si>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</si>
  <si>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</si>
  <si>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</si>
  <si>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</si>
  <si>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</si>
  <si>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</si>
  <si>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</si>
  <si>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</si>
  <si>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</si>
  <si>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</si>
  <si>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</si>
  <si>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</si>
  <si>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</si>
  <si>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</si>
  <si>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</si>
  <si>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</si>
  <si>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</si>
  <si>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</si>
  <si>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</si>
  <si>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</si>
  <si>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</si>
  <si>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</si>
  <si>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</si>
  <si>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</si>
  <si>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</si>
  <si>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</si>
  <si>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</si>
  <si>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</si>
  <si>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</si>
  <si>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</si>
  <si>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</si>
  <si>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</si>
  <si>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</si>
  <si>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</si>
  <si>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</si>
  <si>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</si>
  <si>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</si>
  <si>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</si>
  <si>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</si>
  <si>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</si>
  <si>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</si>
  <si>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</si>
  <si>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</si>
  <si>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</si>
  <si>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</si>
  <si>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</si>
  <si>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</si>
  <si>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</si>
  <si>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</si>
  <si>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</si>
  <si>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</si>
  <si>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</si>
  <si>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</si>
  <si>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</si>
  <si>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</si>
  <si>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</si>
  <si>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</si>
  <si>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</si>
  <si>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</si>
  <si>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</si>
  <si>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</si>
  <si>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</si>
  <si>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</si>
  <si>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</si>
  <si>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</si>
  <si>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</si>
  <si>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</si>
  <si>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</si>
  <si>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</si>
  <si>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</si>
  <si>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</si>
  <si>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</si>
  <si>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</si>
  <si>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</si>
  <si>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</si>
  <si>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</si>
  <si>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</si>
  <si>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</si>
  <si>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</si>
  <si>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</si>
  <si>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</si>
  <si>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</si>
  <si>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</si>
  <si>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</si>
  <si>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</si>
  <si>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</si>
  <si>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</si>
  <si>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</si>
  <si>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</si>
  <si>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</si>
  <si>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</si>
  <si>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</si>
  <si>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</si>
  <si>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</si>
  <si>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</si>
  <si>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</si>
  <si>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</si>
  <si>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</si>
  <si>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</si>
  <si>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</si>
  <si>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</si>
  <si>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</si>
  <si>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</si>
  <si>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</si>
  <si>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</si>
  <si>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</si>
  <si>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</si>
  <si>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</si>
  <si>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</si>
  <si>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</si>
  <si>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</si>
  <si>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</si>
  <si>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</si>
  <si>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</si>
  <si>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</si>
  <si>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</si>
  <si>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</si>
  <si>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</si>
  <si>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</si>
  <si>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</si>
  <si>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</si>
  <si>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</si>
  <si>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</si>
  <si>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</si>
  <si>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</si>
  <si>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</si>
  <si>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</si>
  <si>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</si>
  <si>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</si>
  <si>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</si>
  <si>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</si>
  <si>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</si>
  <si>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</si>
  <si>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</si>
  <si>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</si>
  <si>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</si>
  <si>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</si>
  <si>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</si>
  <si>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</si>
  <si>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</si>
  <si>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</si>
  <si>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</si>
  <si>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</si>
  <si>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</si>
  <si>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</si>
  <si>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</si>
  <si>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</si>
  <si>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</si>
  <si>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</si>
  <si>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</si>
  <si>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</si>
  <si>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</si>
  <si>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</si>
  <si>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</si>
  <si>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</si>
  <si>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</si>
  <si>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</si>
  <si>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</si>
  <si>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</si>
  <si>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</si>
  <si>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</si>
  <si>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</si>
  <si>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</si>
  <si>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</si>
  <si>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</si>
  <si>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</si>
  <si>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</si>
  <si>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</si>
  <si>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</si>
  <si>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</si>
  <si>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</si>
  <si>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</si>
  <si>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</si>
  <si>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</si>
  <si>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</si>
  <si>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</si>
  <si>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</si>
  <si>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</si>
  <si>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</si>
  <si>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</si>
  <si>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</si>
  <si>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</si>
  <si>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</si>
  <si>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</si>
  <si>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</si>
  <si>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</si>
  <si>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</si>
  <si>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</si>
  <si>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</si>
  <si>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</si>
  <si>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</si>
  <si>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</si>
  <si>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</si>
  <si>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</si>
  <si>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</si>
  <si>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</si>
  <si>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</si>
  <si>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</si>
  <si>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</si>
  <si>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</si>
  <si>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</si>
  <si>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</si>
  <si>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</si>
  <si>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</si>
  <si>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</si>
  <si>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</si>
  <si>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</si>
  <si>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</si>
  <si>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</si>
  <si>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</si>
  <si>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</si>
  <si>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</si>
  <si>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</si>
  <si>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</si>
  <si>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</si>
  <si>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</si>
  <si>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</si>
  <si>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</si>
  <si>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</si>
  <si>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</si>
  <si>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</si>
  <si>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</si>
  <si>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</si>
  <si>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</si>
  <si>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</si>
  <si>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</si>
  <si>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</si>
  <si>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</si>
  <si>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</si>
  <si>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</si>
  <si>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</si>
  <si>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</si>
  <si>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</si>
  <si>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</si>
  <si>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</si>
  <si>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</si>
  <si>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</si>
  <si>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</si>
  <si>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</si>
  <si>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</si>
  <si>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</si>
  <si>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</si>
  <si>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</si>
  <si>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</si>
  <si>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</si>
  <si>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</si>
  <si>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</si>
  <si>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</si>
  <si>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</si>
  <si>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</si>
  <si>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</si>
  <si>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</si>
  <si>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</si>
  <si>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</si>
  <si>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</si>
  <si>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</si>
  <si>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</si>
  <si>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</si>
  <si>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</si>
  <si>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</si>
  <si>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</si>
  <si>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</si>
  <si>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</si>
  <si>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</si>
  <si>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</si>
  <si>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</si>
  <si>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</si>
  <si>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</si>
  <si>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</si>
  <si>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</si>
  <si>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</si>
  <si>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</si>
  <si>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</si>
  <si>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</si>
  <si>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</si>
  <si>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</si>
  <si>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</si>
  <si>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</si>
  <si>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</si>
  <si>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</si>
  <si>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</si>
  <si>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</si>
  <si>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</si>
  <si>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</si>
  <si>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</si>
  <si>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</si>
  <si>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</si>
  <si>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</si>
  <si>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</si>
  <si>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</si>
  <si>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</si>
  <si>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</si>
  <si>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</si>
  <si>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</si>
  <si>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</si>
  <si>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</si>
  <si>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</si>
  <si>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</si>
  <si>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</si>
  <si>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</si>
  <si>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</si>
  <si>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</si>
  <si>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</si>
  <si>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</si>
  <si>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</si>
  <si>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</si>
  <si>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</si>
  <si>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</si>
  <si>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</si>
  <si>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</si>
  <si>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</si>
  <si>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</si>
  <si>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</si>
  <si>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</si>
  <si>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</si>
  <si>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</si>
  <si>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</si>
  <si>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</si>
  <si>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</si>
  <si>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</si>
  <si>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</si>
  <si>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</si>
  <si>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</si>
  <si>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</si>
  <si>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</si>
  <si>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</si>
  <si>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</si>
  <si>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</si>
  <si>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</si>
  <si>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</si>
  <si>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</si>
  <si>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</si>
  <si>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</si>
  <si>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</si>
  <si>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</si>
  <si>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</si>
  <si>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</si>
  <si>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</si>
  <si>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</si>
  <si>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</si>
  <si>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</si>
  <si>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</si>
  <si>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</si>
  <si>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</si>
  <si>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</si>
  <si>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</si>
  <si>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</si>
  <si>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</si>
  <si>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</si>
  <si>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</si>
  <si>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</si>
  <si>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</si>
  <si>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</si>
  <si>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</si>
  <si>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</si>
  <si>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</si>
  <si>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</si>
  <si>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</si>
  <si>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</si>
  <si>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</si>
  <si>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</si>
  <si>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</si>
  <si>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</si>
  <si>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</si>
  <si>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</si>
  <si>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</si>
  <si>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</si>
  <si>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</si>
  <si>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</si>
  <si>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</si>
  <si>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</si>
  <si>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</si>
  <si>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</si>
  <si>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</si>
  <si>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</si>
  <si>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</si>
  <si>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</si>
  <si>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</si>
  <si>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</si>
  <si>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</si>
  <si>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</si>
  <si>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</si>
  <si>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</si>
  <si>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</si>
  <si>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</si>
  <si>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</si>
  <si>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</si>
  <si>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</si>
  <si>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</si>
  <si>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</si>
  <si>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</si>
  <si>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</si>
  <si>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</si>
  <si>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</si>
  <si>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</si>
  <si>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</si>
  <si>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</si>
  <si>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</si>
  <si>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</si>
  <si>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</si>
  <si>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</si>
  <si>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</si>
  <si>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</si>
  <si>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</si>
  <si>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</si>
  <si>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</si>
  <si>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</si>
  <si>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</si>
  <si>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</si>
  <si>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</si>
  <si>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</si>
  <si>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</si>
  <si>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</si>
  <si>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</si>
  <si>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</si>
  <si>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</si>
  <si>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</si>
  <si>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</si>
  <si>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</si>
  <si>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</si>
  <si>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</si>
  <si>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</si>
  <si>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</si>
  <si>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</si>
  <si>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</si>
  <si>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</si>
  <si>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</si>
  <si>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</si>
  <si>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</si>
  <si>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</si>
  <si>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</si>
  <si>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</si>
  <si>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</si>
  <si>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</si>
  <si>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</si>
  <si>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</si>
  <si>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</si>
  <si>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</si>
  <si>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</si>
  <si>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</si>
  <si>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</si>
  <si>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</si>
  <si>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</si>
  <si>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</si>
  <si>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</si>
  <si>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</si>
  <si>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</si>
  <si>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</si>
  <si>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</si>
  <si>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</si>
  <si>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</si>
  <si>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</si>
  <si>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</si>
  <si>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</si>
  <si>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</si>
  <si>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</si>
  <si>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</si>
  <si>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</si>
  <si>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</si>
  <si>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</si>
  <si>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</si>
  <si>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</si>
  <si>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</si>
  <si>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</si>
  <si>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</si>
  <si>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</si>
  <si>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</si>
  <si>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</si>
  <si>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</si>
  <si>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</si>
  <si>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</si>
  <si>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</si>
  <si>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</si>
  <si>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</si>
  <si>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</si>
  <si>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</si>
  <si>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</si>
  <si>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</si>
  <si>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</si>
  <si>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</si>
  <si>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</si>
  <si>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</si>
  <si>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</si>
  <si>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</si>
  <si>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</si>
  <si>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</si>
  <si>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</si>
  <si>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</si>
  <si>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</si>
  <si>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</si>
  <si>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</si>
  <si>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</si>
  <si>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</si>
  <si>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</si>
  <si>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</si>
  <si>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</si>
  <si>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</si>
  <si>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</si>
  <si>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</si>
  <si>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</si>
  <si>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</si>
  <si>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</si>
  <si>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</si>
  <si>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</si>
  <si>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</si>
  <si>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</si>
  <si>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</si>
  <si>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</si>
  <si>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</si>
  <si>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</si>
  <si>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</si>
  <si>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</si>
  <si>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</si>
  <si>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</si>
  <si>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</si>
  <si>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</si>
  <si>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</si>
  <si>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</si>
  <si>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</si>
  <si>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</si>
  <si>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</si>
  <si>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</si>
  <si>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</si>
  <si>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</si>
  <si>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</si>
  <si>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</si>
  <si>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</si>
  <si>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</si>
  <si>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</si>
  <si>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</si>
  <si>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</si>
  <si>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</si>
  <si>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</si>
  <si>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</si>
  <si>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</si>
  <si>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</si>
  <si>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</si>
  <si>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</si>
  <si>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</si>
  <si>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</si>
  <si>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</si>
  <si>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</si>
  <si>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</si>
  <si>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</si>
  <si>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</si>
  <si>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</si>
  <si>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</si>
  <si>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</si>
  <si>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</si>
  <si>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</si>
  <si>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</si>
  <si>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</si>
  <si>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</si>
  <si>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</si>
  <si>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</si>
  <si>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</si>
  <si>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</si>
  <si>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</si>
  <si>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</si>
  <si>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</si>
  <si>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</si>
  <si>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</si>
  <si>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</si>
  <si>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</si>
  <si>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</si>
  <si>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</si>
  <si>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</si>
  <si>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</si>
  <si>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</si>
  <si>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</si>
  <si>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</si>
  <si>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</si>
  <si>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</si>
  <si>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</si>
  <si>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</si>
  <si>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</si>
  <si>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</si>
  <si>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</si>
  <si>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</si>
  <si>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</si>
  <si>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</si>
  <si>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</si>
  <si>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</si>
  <si>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</si>
  <si>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</si>
  <si>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</si>
  <si>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</si>
  <si>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</si>
  <si>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</si>
  <si>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</si>
  <si>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</si>
  <si>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</si>
  <si>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</si>
  <si>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</si>
  <si>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</si>
  <si>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</si>
  <si>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</si>
  <si>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</si>
  <si>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</si>
  <si>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</si>
  <si>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</si>
  <si>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</si>
  <si>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</si>
  <si>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</si>
  <si>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</si>
  <si>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</si>
  <si>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</si>
  <si>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</si>
  <si>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</si>
  <si>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</si>
  <si>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</si>
  <si>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</si>
  <si>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</si>
  <si>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</si>
  <si>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</si>
  <si>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</si>
  <si>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</si>
  <si>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</si>
  <si>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</si>
  <si>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</si>
  <si>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</si>
  <si>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</si>
  <si>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</si>
  <si>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</si>
  <si>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</si>
  <si>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</si>
  <si>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</si>
  <si>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</si>
  <si>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</si>
  <si>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</si>
  <si>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</si>
  <si>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</si>
  <si>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</si>
  <si>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</si>
  <si>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</si>
  <si>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</si>
  <si>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</si>
  <si>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</si>
  <si>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</si>
  <si>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</si>
  <si>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</si>
  <si>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</si>
  <si>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</si>
  <si>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</si>
  <si>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</si>
  <si>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</si>
  <si>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</si>
  <si>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</si>
  <si>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</si>
  <si>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</si>
  <si>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</si>
  <si>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</si>
  <si>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</si>
  <si>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</si>
  <si>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</si>
  <si>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</si>
  <si>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</si>
  <si>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</si>
  <si>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</si>
  <si>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</si>
  <si>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</si>
  <si>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</si>
  <si>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</si>
  <si>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</si>
  <si>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</si>
  <si>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</si>
  <si>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</si>
  <si>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</si>
  <si>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</si>
  <si>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</si>
  <si>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</si>
  <si>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</si>
  <si>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</si>
  <si>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</si>
  <si>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</si>
  <si>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</si>
  <si>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</si>
  <si>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</si>
  <si>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</si>
  <si>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</si>
  <si>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</si>
  <si>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</si>
  <si>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</si>
  <si>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</si>
  <si>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</si>
  <si>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</si>
  <si>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</si>
  <si>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</si>
  <si>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</si>
  <si>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</si>
  <si>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</si>
  <si>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</si>
  <si>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</si>
  <si>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</si>
  <si>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</si>
  <si>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</si>
  <si>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</si>
  <si>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</si>
  <si>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</si>
  <si>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</si>
  <si>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</si>
  <si>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</si>
  <si>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</si>
  <si>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</si>
  <si>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</si>
  <si>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</si>
  <si>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</si>
  <si>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</si>
  <si>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</si>
  <si>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</si>
  <si>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</si>
  <si>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</si>
  <si>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</si>
  <si>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</si>
  <si>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</si>
  <si>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</si>
  <si>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</si>
  <si>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</si>
  <si>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</si>
  <si>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</si>
  <si>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</si>
  <si>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</si>
  <si>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</si>
  <si>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</si>
  <si>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</si>
  <si>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</si>
  <si>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</si>
  <si>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</si>
  <si>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</si>
  <si>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</si>
  <si>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</si>
  <si>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</si>
  <si>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</si>
  <si>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</si>
  <si>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</si>
  <si>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</si>
  <si>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</si>
  <si>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</si>
  <si>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</si>
  <si>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</si>
  <si>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</si>
  <si>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</si>
  <si>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</si>
  <si>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</si>
  <si>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</si>
  <si>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</si>
  <si>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</si>
  <si>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</si>
  <si>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</si>
  <si>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</si>
  <si>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</si>
  <si>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</si>
  <si>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</si>
  <si>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</si>
  <si>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</si>
  <si>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</si>
  <si>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</si>
  <si>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</si>
  <si>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</si>
  <si>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</si>
  <si>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</si>
  <si>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</si>
  <si>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</si>
  <si>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</si>
  <si>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</si>
  <si>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</si>
  <si>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</si>
  <si>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</si>
  <si>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</si>
  <si>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</si>
  <si>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</si>
  <si>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</si>
  <si>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</si>
  <si>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</si>
  <si>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</si>
  <si>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</si>
  <si>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</si>
  <si>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</si>
  <si>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</si>
  <si>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</si>
  <si>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</si>
  <si>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</si>
  <si>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</si>
  <si>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</si>
  <si>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</si>
  <si>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</si>
  <si>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</si>
  <si>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</si>
  <si>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</si>
  <si>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</si>
  <si>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</si>
  <si>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</si>
  <si>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</si>
  <si>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</si>
  <si>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</si>
  <si>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</si>
  <si>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</si>
  <si>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</si>
  <si>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</si>
  <si>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</si>
  <si>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</si>
  <si>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</si>
  <si>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</si>
  <si>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</si>
  <si>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</si>
  <si>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</si>
  <si>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</si>
  <si>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</si>
  <si>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</si>
  <si>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</si>
  <si>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</si>
  <si>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</si>
  <si>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</si>
  <si>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</si>
  <si>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</si>
  <si>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</si>
  <si>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</si>
  <si>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</si>
  <si>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</si>
  <si>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</si>
  <si>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</si>
  <si>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</si>
  <si>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</si>
  <si>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</si>
  <si>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</si>
  <si>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</si>
  <si>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</si>
  <si>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</si>
  <si>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</si>
  <si>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</si>
  <si>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</si>
  <si>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</si>
  <si>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</si>
  <si>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</si>
  <si>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</si>
  <si>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</si>
  <si>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</si>
  <si>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</si>
  <si>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</si>
  <si>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</si>
  <si>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</si>
  <si>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</si>
  <si>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</si>
  <si>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</si>
  <si>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</si>
  <si>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</si>
  <si>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</si>
  <si>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</si>
  <si>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</si>
  <si>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</si>
  <si>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</si>
  <si>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</si>
  <si>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</si>
  <si>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</si>
  <si>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</si>
  <si>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</si>
  <si>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</si>
  <si>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</si>
  <si>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</si>
  <si>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</si>
  <si>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</si>
  <si>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</si>
  <si>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</si>
  <si>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</si>
  <si>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</si>
  <si>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</si>
  <si>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</si>
  <si>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</si>
  <si>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</si>
  <si>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</si>
  <si>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</si>
  <si>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</si>
  <si>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</si>
  <si>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</si>
  <si>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</si>
  <si>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</si>
  <si>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</si>
  <si>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</si>
  <si>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</si>
  <si>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</si>
  <si>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</si>
  <si>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</si>
  <si>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</si>
  <si>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</si>
  <si>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</si>
  <si>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</si>
  <si>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</si>
  <si>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</si>
  <si>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</si>
  <si>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</si>
  <si>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</si>
  <si>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</si>
  <si>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</si>
  <si>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</si>
  <si>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</si>
  <si>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</si>
  <si>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</si>
  <si>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</si>
  <si>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</si>
  <si>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</si>
  <si>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</si>
  <si>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</si>
  <si>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</si>
  <si>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</si>
  <si>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</si>
  <si>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</si>
  <si>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</si>
  <si>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</si>
  <si>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</si>
  <si>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</si>
  <si>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</si>
  <si>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</si>
  <si>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</si>
  <si>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</si>
  <si>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</si>
  <si>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</si>
  <si>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</si>
  <si>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</si>
  <si>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</si>
  <si>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</si>
  <si>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</si>
  <si>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</si>
  <si>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</si>
  <si>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</si>
  <si>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</si>
  <si>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</si>
  <si>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</si>
  <si>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</si>
  <si>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</si>
  <si>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</si>
  <si>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</si>
  <si>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</si>
  <si>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</si>
  <si>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</si>
  <si>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</si>
  <si>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</si>
  <si>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</si>
  <si>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</si>
  <si>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</si>
  <si>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</si>
  <si>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</si>
  <si>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</si>
  <si>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</si>
  <si>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</si>
  <si>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</si>
  <si>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</si>
  <si>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</si>
  <si>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</si>
  <si>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</si>
  <si>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</si>
  <si>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</si>
  <si>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</si>
  <si>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</si>
  <si>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</si>
  <si>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</si>
  <si>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</si>
  <si>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</si>
  <si>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</si>
  <si>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</si>
  <si>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</si>
  <si>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</si>
  <si>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</si>
  <si>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</si>
  <si>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</si>
  <si>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</si>
  <si>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</si>
  <si>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</si>
  <si>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</si>
  <si>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</si>
  <si>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</si>
  <si>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</si>
  <si>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</si>
  <si>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</si>
  <si>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</si>
  <si>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</si>
  <si>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</si>
  <si>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</si>
  <si>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</si>
  <si>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</si>
  <si>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</si>
  <si>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</si>
  <si>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</si>
  <si>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</si>
  <si>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</si>
  <si>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</si>
  <si>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</si>
  <si>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</si>
  <si>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</si>
  <si>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</si>
  <si>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</si>
  <si>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</si>
  <si>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</si>
  <si>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</si>
  <si>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</si>
  <si>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</si>
  <si>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</si>
  <si>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</si>
  <si>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</si>
  <si>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</si>
  <si>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</si>
  <si>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</si>
  <si>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</si>
  <si>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</si>
  <si>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</si>
  <si>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</si>
  <si>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</si>
  <si>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</si>
  <si>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</si>
  <si>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</si>
  <si>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</si>
  <si>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</si>
  <si>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</si>
  <si>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</si>
  <si>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</si>
  <si>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</si>
  <si>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</si>
  <si>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</si>
  <si>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</si>
  <si>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</si>
  <si>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</si>
  <si>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</si>
  <si>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</si>
  <si>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</si>
  <si>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</si>
  <si>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</si>
  <si>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</si>
  <si>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</si>
  <si>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</si>
  <si>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</si>
  <si>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</si>
  <si>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</si>
  <si>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</si>
  <si>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</si>
  <si>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</si>
  <si>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</si>
  <si>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</si>
  <si>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</si>
  <si>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</si>
  <si>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</si>
  <si>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</si>
  <si>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</si>
  <si>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</si>
  <si>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</si>
  <si>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</si>
  <si>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</si>
  <si>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</si>
  <si>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</si>
  <si>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</si>
  <si>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</si>
  <si>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</si>
  <si>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</si>
  <si>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</si>
  <si>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</si>
  <si>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</si>
  <si>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</si>
  <si>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</si>
  <si>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</si>
  <si>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</si>
  <si>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</si>
  <si>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</si>
  <si>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</si>
  <si>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</si>
  <si>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</si>
  <si>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</si>
  <si>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</si>
  <si>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</si>
  <si>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</si>
  <si>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</si>
  <si>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</si>
  <si>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</si>
  <si>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</si>
  <si>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</si>
  <si>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</si>
  <si>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</si>
  <si>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</si>
  <si>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</si>
  <si>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</si>
  <si>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</si>
  <si>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</si>
  <si>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</si>
  <si>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</si>
  <si>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</si>
  <si>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</si>
  <si>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</si>
  <si>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</si>
  <si>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</si>
  <si>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</si>
  <si>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</si>
  <si>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</si>
  <si>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</si>
  <si>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</si>
  <si>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</si>
  <si>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</si>
  <si>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</si>
  <si>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</si>
  <si>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</si>
  <si>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</si>
  <si>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</si>
  <si>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</si>
  <si>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</si>
  <si>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</si>
  <si>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</si>
  <si>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</si>
  <si>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</si>
  <si>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</si>
  <si>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</si>
  <si>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</si>
  <si>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</si>
  <si>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</si>
  <si>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</si>
  <si>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</si>
  <si>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</si>
  <si>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</si>
  <si>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</si>
  <si>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</si>
  <si>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</si>
  <si>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</si>
  <si>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</si>
  <si>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</si>
  <si>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</si>
  <si>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</si>
  <si>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</si>
  <si>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</si>
  <si>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</si>
  <si>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</si>
  <si>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</si>
  <si>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</si>
  <si>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</si>
  <si>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</si>
  <si>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</si>
  <si>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</si>
  <si>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</si>
  <si>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</si>
  <si>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</si>
  <si>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</si>
  <si>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</si>
  <si>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</si>
  <si>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</si>
  <si>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</si>
  <si>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</si>
  <si>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</si>
  <si>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</si>
  <si>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</si>
  <si>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</si>
  <si>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</si>
  <si>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</si>
  <si>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</si>
  <si>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</si>
  <si>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</si>
  <si>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</si>
  <si>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</si>
  <si>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</si>
  <si>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</si>
  <si>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</si>
  <si>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</si>
  <si>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</si>
  <si>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</si>
  <si>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</si>
  <si>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</si>
  <si>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</si>
  <si>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</si>
  <si>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</si>
  <si>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</si>
  <si>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</si>
  <si>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</si>
  <si>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</si>
  <si>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</si>
  <si>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</si>
  <si>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</si>
  <si>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</si>
  <si>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</si>
  <si>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</si>
  <si>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</si>
  <si>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</si>
  <si>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</si>
  <si>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</si>
  <si>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</si>
  <si>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</si>
  <si>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</si>
  <si>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</si>
  <si>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</si>
  <si>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</si>
  <si>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</si>
  <si>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</si>
  <si>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</si>
  <si>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</si>
  <si>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</si>
  <si>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</si>
  <si>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</si>
  <si>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</si>
  <si>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</si>
  <si>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</si>
  <si>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</si>
  <si>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</si>
  <si>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</si>
  <si>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</si>
  <si>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</si>
  <si>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</si>
  <si>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</si>
  <si>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</si>
  <si>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</si>
  <si>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</si>
  <si>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</si>
  <si>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</si>
  <si>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</si>
  <si>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</si>
  <si>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</si>
  <si>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</si>
  <si>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</si>
  <si>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</si>
  <si>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</si>
  <si>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</si>
  <si>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</si>
  <si>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</si>
  <si>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</si>
  <si>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</si>
  <si>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</si>
  <si>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</si>
  <si>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</si>
  <si>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</si>
  <si>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</si>
  <si>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</si>
  <si>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</si>
  <si>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</si>
  <si>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</si>
  <si>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</si>
  <si>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</si>
  <si>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</si>
  <si>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</si>
  <si>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</si>
  <si>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</si>
  <si>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</si>
  <si>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</si>
  <si>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</si>
  <si>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</si>
  <si>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</si>
  <si>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</si>
  <si>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</si>
  <si>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</si>
  <si>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</si>
  <si>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</si>
  <si>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</si>
  <si>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</si>
  <si>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</si>
  <si>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</si>
  <si>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</si>
  <si>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</si>
  <si>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</si>
  <si>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</si>
  <si>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</si>
  <si>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</si>
  <si>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</si>
  <si>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</si>
  <si>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</si>
  <si>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</si>
  <si>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</si>
  <si>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</si>
  <si>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</si>
  <si>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</si>
  <si>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</si>
  <si>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</si>
  <si>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</si>
  <si>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</si>
  <si>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</si>
  <si>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</si>
  <si>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</si>
  <si>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</si>
  <si>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</si>
  <si>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</si>
  <si>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</si>
  <si>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</si>
  <si>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</si>
  <si>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</si>
  <si>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</si>
  <si>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</si>
  <si>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</si>
  <si>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</si>
  <si>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</si>
  <si>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</si>
  <si>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</si>
  <si>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</si>
  <si>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</si>
  <si>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</si>
  <si>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</si>
  <si>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</si>
  <si>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</si>
  <si>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</si>
  <si>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</si>
  <si>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</si>
  <si>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</si>
  <si>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</si>
  <si>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</si>
  <si>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</si>
  <si>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</si>
  <si>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</si>
  <si>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</si>
  <si>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</si>
  <si>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</si>
  <si>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</si>
  <si>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</si>
  <si>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</si>
  <si>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</si>
  <si>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</si>
  <si>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</si>
  <si>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</si>
  <si>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</si>
  <si>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</si>
  <si>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</si>
  <si>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</si>
  <si>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</si>
  <si>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</si>
  <si>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</si>
  <si>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</si>
  <si>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</si>
  <si>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</si>
  <si>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</si>
  <si>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</si>
  <si>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</si>
  <si>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</si>
  <si>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</si>
  <si>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</si>
  <si>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</si>
  <si>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</si>
  <si>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</si>
  <si>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</si>
  <si>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</si>
  <si>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</si>
  <si>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</si>
  <si>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</si>
  <si>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</si>
  <si>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</si>
  <si>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</si>
  <si>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</si>
  <si>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</si>
  <si>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</si>
  <si>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</si>
  <si>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</si>
  <si>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</si>
  <si>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</si>
  <si>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</si>
  <si>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</si>
  <si>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</si>
  <si>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</si>
  <si>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</si>
  <si>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</si>
  <si>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</si>
  <si>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</si>
  <si>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</si>
  <si>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</si>
  <si>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</si>
  <si>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</si>
  <si>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</si>
  <si>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</si>
  <si>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</si>
  <si>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</si>
  <si>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</si>
  <si>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</si>
  <si>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</si>
  <si>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</si>
  <si>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</si>
  <si>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</si>
  <si>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</si>
  <si>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</si>
  <si>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</si>
  <si>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</si>
  <si>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</si>
  <si>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</si>
  <si>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</si>
  <si>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</si>
  <si>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</si>
  <si>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</si>
  <si>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</si>
  <si>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</si>
  <si>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</si>
  <si>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</si>
  <si>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</si>
  <si>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</si>
  <si>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</si>
  <si>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</si>
  <si>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</si>
  <si>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</si>
  <si>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</si>
  <si>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</si>
  <si>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</si>
  <si>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</si>
  <si>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</si>
  <si>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</si>
  <si>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</si>
  <si>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</si>
  <si>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</si>
  <si>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</si>
  <si>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</si>
  <si>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</si>
  <si>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</si>
  <si>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</si>
  <si>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</si>
  <si>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</si>
  <si>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</si>
  <si>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</si>
  <si>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</si>
  <si>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</si>
  <si>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</si>
  <si>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</si>
  <si>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</si>
  <si>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</si>
  <si>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</si>
  <si>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</si>
  <si>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</si>
  <si>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</si>
  <si>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</si>
  <si>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</si>
  <si>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</si>
  <si>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</si>
  <si>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</si>
  <si>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</si>
  <si>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</si>
  <si>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</si>
  <si>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</si>
  <si>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</si>
  <si>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</si>
  <si>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</si>
  <si>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</si>
  <si>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</si>
  <si>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</si>
  <si>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</si>
  <si>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</si>
  <si>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</si>
  <si>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</si>
  <si>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</si>
  <si>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</si>
  <si>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</si>
  <si>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</si>
  <si>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</si>
  <si>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</si>
  <si>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</si>
  <si>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</si>
  <si>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</si>
  <si>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</si>
  <si>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</si>
  <si>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</si>
  <si>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</si>
  <si>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</si>
  <si>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</si>
  <si>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</si>
  <si>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</si>
  <si>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</si>
  <si>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</si>
  <si>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</si>
  <si>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</si>
  <si>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</si>
  <si>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</si>
  <si>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</si>
  <si>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</si>
  <si>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</si>
  <si>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</si>
  <si>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</si>
  <si>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</si>
  <si>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</si>
  <si>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</si>
  <si>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</si>
  <si>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</si>
  <si>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</si>
  <si>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</si>
  <si>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</si>
  <si>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</si>
  <si>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</si>
  <si>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</si>
  <si>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</si>
  <si>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</si>
  <si>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</si>
  <si>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</si>
  <si>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</si>
  <si>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</si>
  <si>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</si>
  <si>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</si>
  <si>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</si>
  <si>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</si>
  <si>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</si>
  <si>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</si>
  <si>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</si>
  <si>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</si>
  <si>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</si>
  <si>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</si>
  <si>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</si>
  <si>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</si>
  <si>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</si>
  <si>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</si>
  <si>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</si>
  <si>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</si>
  <si>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</si>
  <si>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</si>
  <si>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</si>
  <si>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</si>
  <si>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</si>
  <si>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</si>
  <si>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</si>
  <si>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</si>
  <si>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</si>
  <si>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</si>
  <si>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</si>
  <si>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</si>
  <si>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</si>
  <si>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</si>
  <si>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</si>
  <si>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</si>
  <si>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</si>
  <si>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</si>
  <si>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</si>
  <si>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</si>
  <si>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</si>
  <si>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</si>
  <si>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</si>
  <si>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</si>
  <si>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</si>
  <si>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</si>
  <si>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</si>
  <si>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</si>
  <si>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</si>
  <si>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</si>
  <si>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</si>
  <si>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</si>
  <si>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</si>
  <si>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</si>
  <si>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</si>
  <si>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</si>
  <si>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</si>
  <si>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</si>
  <si>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</si>
  <si>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</si>
  <si>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</si>
  <si>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</si>
  <si>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</si>
  <si>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</si>
  <si>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</si>
  <si>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</si>
  <si>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</si>
  <si>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</si>
  <si>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</si>
  <si>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</si>
  <si>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</si>
  <si>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</si>
  <si>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</si>
  <si>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</si>
  <si>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</si>
  <si>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</si>
  <si>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</si>
  <si>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</si>
  <si>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</si>
  <si>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</si>
  <si>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</si>
  <si>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</si>
  <si>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</si>
  <si>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</si>
  <si>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</si>
  <si>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</si>
  <si>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</si>
  <si>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</si>
  <si>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</si>
  <si>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</si>
  <si>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</si>
  <si>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</si>
  <si>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</si>
  <si>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</si>
  <si>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</si>
  <si>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</si>
  <si>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</si>
  <si>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</si>
  <si>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</si>
  <si>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</si>
  <si>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</si>
  <si>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</si>
  <si>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</si>
  <si>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</si>
  <si>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</si>
  <si>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</si>
  <si>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</si>
  <si>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</si>
  <si>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</si>
  <si>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</si>
  <si>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</si>
  <si>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</si>
  <si>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</si>
  <si>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</si>
  <si>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</si>
  <si>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</si>
  <si>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</si>
  <si>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</si>
  <si>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</si>
  <si>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</si>
  <si>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</si>
  <si>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</si>
  <si>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</si>
  <si>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</si>
  <si>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</si>
  <si>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</si>
  <si>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</si>
  <si>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</si>
  <si>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</si>
  <si>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</si>
  <si>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</si>
  <si>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</si>
  <si>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</si>
  <si>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</si>
  <si>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</si>
  <si>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</si>
  <si>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</si>
  <si>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</si>
  <si>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</si>
  <si>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</si>
  <si>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</si>
  <si>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</si>
  <si>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</si>
  <si>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</si>
  <si>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</si>
  <si>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</si>
  <si>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</si>
  <si>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</si>
  <si>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</si>
  <si>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</si>
  <si>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</si>
  <si>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</si>
  <si>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</si>
  <si>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</si>
  <si>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</si>
  <si>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</si>
  <si>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</si>
  <si>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</si>
  <si>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</si>
  <si>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</si>
  <si>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</si>
  <si>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</si>
  <si>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</si>
  <si>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</si>
  <si>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</si>
  <si>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</si>
  <si>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</si>
  <si>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</si>
  <si>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</si>
  <si>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</si>
  <si>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</si>
  <si>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</si>
  <si>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</si>
  <si>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</si>
  <si>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</si>
  <si>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</si>
  <si>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</si>
  <si>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</si>
  <si>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</si>
  <si>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</si>
  <si>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</si>
  <si>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</si>
  <si>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</si>
  <si>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</si>
  <si>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</si>
  <si>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</si>
  <si>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</si>
  <si>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</si>
  <si>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</si>
  <si>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</si>
  <si>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</si>
  <si>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</si>
  <si>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</si>
  <si>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</si>
  <si>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</si>
  <si>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</si>
  <si>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</si>
  <si>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</si>
  <si>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</si>
  <si>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</si>
  <si>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</si>
  <si>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</si>
  <si>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</si>
  <si>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</si>
  <si>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</si>
  <si>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</si>
  <si>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</si>
  <si>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</si>
  <si>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</si>
  <si>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</si>
  <si>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</si>
  <si>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</si>
  <si>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</si>
  <si>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</si>
  <si>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</si>
  <si>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</si>
  <si>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</si>
  <si>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</si>
  <si>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</si>
  <si>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</si>
  <si>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</si>
  <si>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</si>
  <si>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</si>
  <si>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</si>
  <si>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</si>
  <si>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</si>
  <si>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</si>
  <si>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</si>
  <si>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</si>
  <si>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</si>
  <si>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</si>
  <si>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</si>
  <si>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</si>
  <si>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</si>
  <si>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</si>
  <si>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</si>
  <si>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</si>
  <si>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</si>
  <si>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</si>
  <si>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</si>
  <si>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</si>
  <si>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</si>
  <si>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</si>
  <si>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</si>
  <si>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</si>
  <si>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</si>
  <si>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</si>
  <si>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</si>
  <si>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</si>
  <si>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</si>
  <si>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</si>
  <si>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</si>
  <si>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</si>
  <si>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</si>
  <si>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</si>
  <si>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</si>
  <si>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</si>
  <si>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</si>
  <si>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</si>
  <si>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</si>
  <si>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</si>
  <si>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</si>
  <si>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</si>
  <si>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</si>
  <si>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</si>
  <si>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</si>
  <si>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</si>
  <si>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</si>
  <si>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</si>
  <si>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</si>
  <si>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</si>
  <si>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</si>
  <si>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</si>
  <si>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</si>
  <si>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</si>
  <si>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</si>
  <si>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</si>
  <si>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</si>
  <si>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</si>
  <si>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</si>
  <si>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</si>
  <si>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</si>
  <si>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</si>
  <si>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</si>
  <si>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</si>
  <si>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</si>
  <si>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</si>
  <si>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</si>
  <si>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</si>
  <si>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</si>
  <si>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</si>
  <si>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</si>
  <si>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</si>
  <si>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</si>
  <si>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</si>
  <si>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</si>
  <si>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</si>
  <si>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</si>
  <si>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</si>
  <si>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</si>
  <si>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</si>
  <si>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</si>
  <si>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</si>
  <si>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</si>
  <si>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</si>
  <si>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</si>
  <si>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</si>
  <si>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</si>
  <si>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</si>
  <si>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</si>
  <si>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</si>
  <si>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</si>
  <si>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</si>
  <si>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</si>
  <si>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</si>
  <si>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</si>
  <si>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</si>
  <si>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</si>
  <si>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</si>
  <si>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</si>
  <si>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</si>
  <si>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</si>
  <si>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</si>
  <si>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</si>
  <si>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</si>
  <si>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</si>
  <si>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</si>
  <si>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</si>
  <si>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</si>
  <si>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</si>
  <si>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</si>
  <si>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</si>
  <si>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</si>
  <si>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</si>
  <si>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</si>
  <si>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</si>
  <si>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</si>
  <si>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</si>
  <si>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</si>
  <si>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</si>
  <si>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</si>
  <si>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</si>
  <si>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</si>
  <si>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</si>
  <si>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</si>
  <si>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</si>
  <si>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</si>
  <si>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</si>
  <si>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</si>
  <si>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</si>
  <si>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</si>
  <si>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</si>
  <si>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</si>
  <si>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</si>
  <si>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</si>
  <si>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</si>
  <si>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</si>
  <si>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</si>
  <si>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</si>
  <si>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</si>
  <si>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</si>
  <si>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</si>
  <si>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</si>
  <si>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</si>
  <si>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</si>
  <si>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</si>
  <si>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</si>
  <si>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</si>
  <si>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</si>
  <si>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</si>
  <si>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</si>
  <si>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</si>
  <si>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</si>
  <si>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</si>
  <si>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</si>
  <si>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</si>
  <si>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</si>
  <si>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</si>
  <si>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</si>
  <si>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</si>
  <si>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</si>
  <si>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</si>
  <si>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</si>
  <si>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</si>
  <si>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</si>
  <si>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</si>
  <si>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</si>
  <si>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</si>
  <si>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</si>
  <si>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</si>
  <si>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</si>
  <si>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</si>
  <si>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</si>
  <si>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</si>
  <si>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</si>
  <si>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</si>
  <si>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</si>
  <si>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</si>
  <si>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</si>
  <si>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</si>
  <si>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</si>
  <si>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</si>
  <si>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</si>
  <si>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</si>
  <si>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</si>
  <si>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</si>
  <si>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</si>
  <si>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</si>
  <si>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</si>
  <si>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</si>
  <si>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</si>
  <si>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</si>
  <si>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</si>
  <si>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</si>
  <si>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</si>
  <si>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</si>
  <si>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</si>
  <si>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</si>
  <si>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</si>
  <si>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</si>
  <si>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</si>
  <si>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</si>
  <si>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</si>
  <si>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</si>
  <si>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</si>
  <si>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</si>
  <si>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</si>
  <si>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</si>
  <si>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</si>
  <si>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</si>
  <si>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</si>
  <si>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</si>
  <si>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</si>
  <si>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</si>
  <si>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</si>
  <si>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</si>
  <si>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</si>
  <si>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</si>
  <si>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</si>
  <si>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</si>
  <si>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</si>
  <si>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</si>
  <si>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</si>
  <si>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</si>
  <si>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</si>
  <si>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</si>
  <si>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</si>
  <si>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</si>
  <si>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</si>
  <si>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</si>
  <si>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</si>
  <si>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</si>
  <si>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</si>
  <si>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</si>
  <si>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</si>
  <si>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</si>
  <si>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</si>
  <si>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</si>
  <si>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</si>
  <si>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</si>
  <si>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</si>
  <si>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</si>
  <si>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</si>
  <si>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</si>
  <si>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</si>
  <si>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</si>
  <si>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</si>
  <si>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</si>
  <si>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</si>
  <si>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</si>
  <si>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</si>
  <si>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</si>
  <si>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</si>
  <si>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</si>
  <si>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</si>
  <si>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</si>
  <si>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</si>
  <si>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</si>
  <si>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</si>
  <si>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</si>
  <si>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</si>
  <si>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</si>
  <si>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</si>
  <si>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</si>
  <si>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</si>
  <si>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</si>
  <si>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</si>
  <si>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</si>
  <si>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</si>
  <si>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</si>
  <si>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</si>
  <si>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</si>
  <si>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</si>
  <si>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</si>
  <si>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</si>
  <si>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</si>
  <si>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</si>
  <si>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</si>
  <si>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</si>
  <si>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</si>
  <si>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</si>
  <si>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</si>
  <si>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</si>
  <si>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</si>
  <si>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</si>
  <si>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</si>
  <si>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</si>
  <si>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</si>
  <si>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</si>
  <si>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</si>
  <si>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</si>
  <si>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</si>
  <si>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</si>
  <si>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</si>
  <si>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</si>
  <si>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</si>
  <si>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</si>
  <si>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</si>
  <si>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</si>
  <si>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</si>
  <si>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</si>
  <si>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</si>
  <si>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</si>
  <si>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</si>
  <si>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</si>
  <si>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</si>
  <si>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</si>
  <si>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</si>
  <si>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</si>
  <si>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</si>
  <si>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</si>
  <si>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</si>
  <si>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</si>
  <si>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</si>
  <si>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</si>
  <si>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</si>
  <si>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</si>
  <si>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</si>
  <si>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</si>
  <si>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</si>
  <si>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</si>
  <si>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</si>
  <si>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</si>
  <si>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</si>
  <si>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</si>
  <si>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</si>
  <si>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</si>
  <si>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</si>
  <si>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</si>
  <si>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</si>
  <si>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</si>
  <si>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</si>
  <si>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</si>
  <si>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</si>
  <si>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</si>
  <si>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</si>
  <si>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</si>
  <si>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</si>
  <si>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</si>
  <si>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</si>
  <si>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</si>
  <si>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</si>
  <si>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</si>
  <si>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</si>
  <si>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</si>
  <si>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</si>
  <si>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</si>
  <si>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</si>
  <si>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</si>
  <si>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</si>
  <si>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</si>
  <si>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</si>
  <si>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</si>
  <si>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</si>
  <si>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</si>
  <si>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</si>
  <si>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</si>
  <si>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</si>
  <si>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</si>
  <si>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</si>
  <si>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</si>
  <si>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</si>
  <si>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</si>
  <si>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</si>
  <si>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</si>
  <si>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</si>
  <si>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</si>
  <si>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</si>
  <si>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</si>
  <si>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</si>
  <si>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</si>
  <si>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</si>
  <si>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</si>
  <si>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</si>
  <si>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</si>
  <si>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</si>
  <si>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</si>
  <si>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</si>
  <si>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</si>
  <si>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</si>
  <si>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</si>
  <si>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</si>
  <si>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</si>
  <si>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</si>
  <si>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</si>
  <si>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</si>
  <si>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</si>
  <si>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</si>
  <si>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</si>
  <si>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</si>
  <si>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</si>
  <si>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</si>
  <si>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</si>
  <si>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</si>
  <si>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</si>
  <si>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</si>
  <si>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</si>
  <si>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</si>
  <si>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</si>
  <si>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</si>
  <si>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</si>
  <si>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</si>
  <si>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</si>
  <si>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</si>
  <si>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</si>
  <si>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</si>
  <si>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</si>
  <si>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</si>
  <si>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</si>
  <si>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</si>
  <si>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</si>
  <si>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</si>
  <si>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</si>
  <si>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</si>
  <si>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</si>
  <si>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</si>
  <si>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</si>
  <si>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</si>
  <si>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</si>
  <si>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</si>
  <si>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</si>
  <si>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</si>
  <si>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</si>
  <si>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</si>
  <si>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</si>
  <si>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</si>
  <si>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</si>
  <si>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</si>
  <si>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</si>
  <si>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</si>
  <si>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</si>
  <si>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</si>
  <si>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</si>
  <si>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</si>
  <si>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</si>
  <si>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</si>
  <si>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</si>
  <si>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</si>
  <si>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</si>
  <si>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</si>
  <si>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</si>
  <si>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</si>
  <si>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</si>
  <si>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</si>
  <si>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</si>
  <si>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</si>
  <si>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</si>
  <si>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</si>
  <si>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</si>
  <si>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</si>
  <si>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</si>
  <si>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</si>
  <si>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</si>
  <si>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</si>
  <si>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</si>
  <si>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</si>
  <si>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</si>
  <si>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</si>
  <si>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</si>
  <si>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</si>
  <si>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</si>
  <si>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</si>
  <si>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</si>
  <si>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</si>
  <si>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</si>
  <si>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</si>
  <si>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</si>
  <si>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</si>
  <si>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</si>
  <si>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</si>
  <si>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</si>
  <si>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</si>
  <si>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</si>
  <si>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</si>
  <si>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</si>
  <si>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</si>
  <si>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</si>
  <si>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</si>
  <si>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</si>
  <si>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</si>
  <si>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</si>
  <si>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</si>
  <si>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</si>
  <si>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</si>
  <si>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</si>
  <si>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</si>
  <si>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</si>
  <si>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</si>
  <si>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</si>
  <si>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</si>
  <si>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</si>
  <si>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</si>
  <si>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</si>
  <si>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</si>
  <si>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</si>
  <si>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</si>
  <si>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</si>
  <si>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</si>
  <si>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</si>
  <si>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</si>
  <si>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</si>
  <si>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</si>
  <si>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</si>
  <si>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</si>
  <si>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</si>
  <si>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</si>
  <si>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</si>
  <si>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</si>
  <si>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</si>
  <si>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</si>
  <si>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</si>
  <si>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</si>
  <si>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</si>
  <si>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</si>
  <si>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</si>
  <si>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</si>
  <si>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</si>
  <si>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</si>
  <si>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</si>
  <si>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</si>
  <si>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</si>
  <si>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</si>
  <si>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</si>
  <si>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</si>
  <si>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</si>
  <si>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</si>
  <si>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</si>
  <si>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</si>
  <si>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</si>
  <si>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</si>
  <si>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</si>
  <si>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</si>
  <si>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</si>
  <si>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</si>
  <si>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</si>
  <si>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</si>
  <si>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</si>
  <si>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</si>
  <si>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</si>
  <si>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</si>
  <si>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</si>
  <si>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</si>
  <si>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</si>
  <si>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</si>
  <si>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</si>
  <si>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</si>
  <si>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</si>
  <si>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</si>
  <si>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</si>
  <si>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</si>
  <si>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</si>
  <si>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</si>
  <si>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</si>
  <si>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</si>
  <si>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</si>
  <si>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</si>
  <si>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</si>
  <si>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</si>
  <si>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</si>
  <si>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</si>
  <si>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</si>
  <si>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</si>
  <si>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</si>
  <si>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</si>
  <si>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</si>
  <si>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</si>
  <si>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</si>
  <si>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</si>
  <si>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</si>
  <si>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</si>
  <si>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</si>
  <si>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</si>
  <si>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</si>
  <si>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</si>
  <si>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</si>
  <si>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</si>
  <si>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</si>
  <si>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</si>
  <si>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</si>
  <si>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</si>
  <si>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</si>
  <si>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</si>
  <si>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</si>
  <si>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</si>
  <si>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</si>
  <si>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</si>
  <si>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</si>
  <si>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</si>
  <si>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</si>
  <si>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</si>
  <si>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</si>
  <si>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</si>
  <si>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</si>
  <si>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</si>
  <si>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</si>
  <si>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</si>
  <si>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</si>
  <si>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</si>
  <si>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</si>
  <si>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</si>
  <si>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</si>
  <si>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</si>
  <si>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</si>
  <si>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</si>
  <si>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</si>
  <si>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</si>
  <si>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</si>
  <si>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</si>
  <si>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</si>
  <si>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</si>
  <si>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</si>
  <si>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</si>
  <si>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</si>
  <si>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</si>
  <si>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</si>
  <si>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</si>
  <si>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</si>
  <si>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</si>
  <si>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</si>
  <si>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</si>
  <si>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</si>
  <si>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</si>
  <si>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</si>
  <si>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</si>
  <si>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</si>
  <si>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</si>
  <si>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</si>
  <si>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</si>
  <si>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</si>
  <si>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</si>
  <si>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</si>
  <si>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</si>
  <si>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</si>
  <si>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</si>
  <si>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</si>
  <si>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</si>
  <si>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</si>
  <si>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</si>
  <si>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</si>
  <si>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</si>
  <si>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</si>
  <si>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</si>
  <si>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</si>
  <si>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</si>
  <si>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</si>
  <si>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</si>
  <si>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</si>
  <si>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</si>
  <si>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</si>
  <si>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</si>
  <si>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</si>
  <si>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</si>
  <si>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</si>
  <si>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</si>
  <si>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</si>
  <si>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</si>
  <si>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</si>
  <si>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</si>
  <si>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</si>
  <si>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</si>
  <si>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</si>
  <si>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</si>
  <si>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</si>
  <si>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</si>
  <si>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</si>
  <si>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</si>
  <si>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</si>
  <si>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</si>
  <si>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</si>
  <si>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</si>
  <si>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</si>
  <si>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</si>
  <si>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</si>
  <si>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</si>
  <si>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</si>
  <si>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</si>
  <si>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</si>
  <si>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</si>
  <si>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</si>
  <si>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</si>
  <si>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</si>
  <si>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</si>
  <si>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</si>
  <si>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</si>
  <si>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</si>
  <si>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</si>
  <si>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</si>
  <si>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</si>
  <si>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</si>
  <si>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</si>
  <si>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</si>
  <si>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</si>
  <si>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</si>
  <si>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</si>
  <si>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</si>
  <si>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</si>
  <si>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</si>
  <si>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</si>
  <si>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</si>
  <si>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</si>
  <si>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</si>
  <si>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</si>
  <si>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</si>
  <si>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</si>
  <si>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</si>
  <si>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</si>
  <si>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</si>
  <si>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</si>
  <si>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</si>
  <si>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</si>
  <si>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</si>
  <si>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</si>
  <si>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</si>
  <si>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</si>
  <si>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</si>
  <si>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</si>
  <si>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</si>
  <si>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</si>
  <si>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</si>
  <si>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</si>
  <si>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</si>
  <si>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</si>
  <si>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</si>
  <si>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</si>
  <si>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</si>
  <si>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</si>
  <si>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</si>
  <si>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</si>
  <si>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</si>
  <si>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</si>
  <si>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</si>
  <si>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</si>
  <si>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</si>
  <si>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</si>
  <si>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</si>
  <si>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</si>
  <si>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</si>
  <si>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</si>
  <si>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</si>
  <si>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</si>
  <si>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</si>
  <si>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</si>
  <si>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</si>
  <si>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</si>
  <si>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</si>
  <si>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</si>
  <si>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</si>
  <si>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</si>
  <si>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</si>
  <si>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</si>
  <si>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</si>
  <si>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</si>
  <si>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</si>
  <si>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</si>
  <si>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</si>
  <si>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</si>
  <si>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</si>
  <si>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</si>
  <si>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</si>
  <si>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</si>
  <si>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</si>
  <si>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</si>
  <si>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</si>
  <si>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</si>
  <si>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</si>
  <si>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</si>
  <si>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</si>
  <si>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</si>
  <si>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</si>
  <si>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</si>
  <si>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</si>
  <si>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</si>
  <si>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</si>
  <si>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</si>
  <si>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</si>
  <si>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</si>
  <si>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</si>
  <si>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</si>
  <si>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</si>
  <si>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</si>
  <si>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</si>
  <si>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</si>
  <si>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</si>
  <si>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</si>
  <si>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</si>
  <si>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</si>
  <si>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</si>
  <si>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</si>
  <si>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</si>
  <si>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</si>
  <si>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</si>
  <si>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</si>
  <si>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</si>
  <si>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</si>
  <si>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</si>
  <si>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</si>
  <si>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</si>
  <si>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</si>
  <si>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</si>
  <si>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</si>
  <si>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</si>
  <si>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</si>
  <si>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</si>
  <si>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</si>
  <si>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</si>
  <si>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</si>
  <si>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</si>
  <si>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</si>
  <si>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</si>
  <si>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</si>
  <si>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</si>
  <si>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</si>
  <si>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</si>
  <si>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</si>
  <si>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</si>
  <si>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</si>
  <si>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</si>
  <si>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</si>
  <si>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</si>
  <si>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</si>
  <si>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</si>
  <si>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</si>
  <si>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</si>
  <si>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</si>
  <si>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</si>
  <si>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</si>
  <si>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</si>
  <si>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</si>
  <si>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</si>
  <si>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</si>
  <si>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</si>
  <si>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</si>
  <si>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</si>
  <si>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</si>
  <si>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</si>
  <si>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</si>
  <si>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</si>
  <si>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</si>
  <si>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</si>
  <si>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</si>
  <si>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</si>
  <si>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</si>
  <si>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</si>
  <si>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</si>
  <si>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</si>
  <si>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</si>
  <si>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</si>
  <si>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</si>
  <si>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</si>
  <si>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</si>
  <si>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</si>
  <si>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</si>
  <si>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</si>
  <si>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</si>
  <si>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</si>
  <si>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</si>
  <si>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</si>
  <si>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</si>
  <si>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</si>
  <si>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</si>
  <si>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</si>
  <si>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</si>
  <si>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</si>
  <si>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</si>
  <si>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</si>
  <si>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</si>
  <si>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</si>
  <si>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</si>
  <si>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</si>
  <si>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</si>
  <si>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</si>
  <si>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</si>
  <si>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</si>
  <si>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</si>
  <si>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</si>
  <si>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</si>
  <si>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</si>
  <si>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</si>
  <si>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</si>
  <si>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</si>
  <si>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</si>
  <si>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</si>
  <si>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</si>
  <si>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</si>
  <si>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</si>
  <si>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</si>
  <si>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</si>
  <si>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</si>
  <si>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</si>
  <si>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</si>
  <si>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</si>
  <si>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</si>
  <si>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</si>
  <si>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</si>
  <si>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</si>
  <si>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</si>
  <si>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</si>
  <si>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</si>
  <si>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</si>
  <si>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</si>
  <si>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</si>
  <si>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</si>
  <si>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</si>
  <si>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</si>
  <si>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</si>
  <si>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</si>
  <si>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</si>
  <si>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</si>
  <si>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</si>
  <si>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</si>
  <si>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</si>
  <si>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</si>
  <si>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</si>
  <si>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</si>
  <si>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</si>
  <si>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</si>
  <si>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</si>
  <si>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</si>
  <si>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</si>
  <si>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</si>
  <si>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</si>
  <si>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</si>
  <si>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</si>
  <si>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</si>
  <si>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</si>
  <si>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</si>
  <si>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</si>
  <si>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</si>
  <si>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</si>
  <si>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</si>
  <si>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</si>
  <si>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</si>
  <si>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</si>
  <si>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</si>
  <si>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</si>
  <si>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</si>
  <si>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</si>
  <si>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</si>
  <si>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</si>
  <si>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</si>
  <si>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</si>
  <si>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</si>
  <si>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</si>
  <si>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</si>
  <si>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</si>
  <si>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</si>
  <si>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</si>
  <si>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</si>
  <si>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</si>
  <si>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</si>
  <si>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</si>
  <si>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</si>
  <si>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</si>
  <si>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</si>
  <si>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</si>
  <si>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</si>
  <si>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</si>
  <si>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</si>
  <si>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</si>
  <si>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</si>
  <si>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</si>
  <si>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</si>
  <si>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</si>
  <si>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</si>
  <si>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</si>
  <si>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</si>
  <si>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</si>
  <si>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</si>
  <si>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</si>
  <si>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</si>
  <si>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</si>
  <si>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</si>
  <si>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</si>
  <si>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</si>
  <si>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</si>
  <si>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</si>
  <si>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</si>
  <si>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</si>
  <si>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</si>
  <si>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</si>
  <si>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</si>
  <si>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</si>
  <si>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</si>
  <si>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</si>
  <si>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</si>
  <si>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</si>
  <si>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</si>
  <si>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</si>
  <si>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</si>
  <si>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</si>
  <si>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</si>
  <si>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</si>
  <si>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</si>
  <si>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</si>
  <si>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</si>
  <si>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</si>
  <si>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</si>
  <si>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</si>
  <si>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</si>
  <si>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</si>
  <si>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</si>
  <si>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</si>
  <si>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</si>
  <si>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</si>
  <si>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</si>
  <si>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</si>
  <si>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</si>
  <si>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</si>
  <si>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</si>
  <si>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</si>
  <si>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</si>
  <si>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</si>
  <si>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</si>
  <si>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</si>
  <si>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</si>
  <si>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</si>
  <si>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</si>
  <si>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</si>
  <si>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</si>
  <si>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</si>
  <si>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</si>
  <si>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</si>
  <si>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</si>
  <si>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</si>
  <si>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</si>
  <si>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</si>
  <si>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</si>
  <si>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</si>
  <si>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</si>
  <si>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</si>
  <si>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</si>
  <si>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</si>
  <si>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</si>
  <si>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</si>
  <si>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</si>
  <si>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</si>
  <si>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</si>
  <si>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</si>
  <si>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</si>
  <si>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</si>
  <si>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</si>
  <si>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</si>
  <si>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</si>
  <si>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</si>
  <si>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</si>
  <si>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</si>
  <si>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</si>
  <si>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</si>
  <si>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</si>
  <si>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</si>
  <si>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</si>
  <si>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</si>
  <si>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</si>
  <si>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</si>
  <si>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</si>
  <si>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</si>
  <si>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</si>
  <si>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</si>
  <si>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</si>
  <si>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</si>
  <si>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</si>
  <si>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</si>
  <si>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</si>
  <si>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</si>
  <si>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</si>
  <si>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</si>
  <si>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</si>
  <si>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</si>
  <si>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</si>
  <si>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</si>
  <si>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</si>
  <si>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</si>
  <si>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</si>
  <si>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</si>
  <si>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</si>
  <si>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</si>
  <si>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</si>
  <si>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</si>
  <si>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</si>
  <si>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</si>
  <si>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</si>
  <si>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</si>
  <si>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</si>
  <si>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</si>
  <si>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</si>
  <si>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</si>
  <si>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</si>
  <si>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</si>
  <si>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</si>
  <si>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</si>
  <si>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</si>
  <si>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</si>
  <si>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</si>
  <si>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</si>
  <si>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</si>
  <si>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</si>
  <si>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</si>
  <si>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</si>
  <si>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</si>
  <si>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</si>
  <si>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</si>
  <si>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</si>
  <si>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</si>
  <si>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</si>
  <si>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</si>
  <si>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</si>
  <si>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</si>
  <si>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</si>
  <si>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</si>
  <si>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</si>
  <si>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</si>
  <si>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</si>
  <si>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</si>
  <si>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</si>
  <si>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</si>
  <si>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</si>
  <si>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</si>
  <si>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</si>
  <si>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</si>
  <si>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</si>
  <si>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</si>
  <si>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</si>
  <si>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</si>
  <si>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</si>
  <si>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</si>
  <si>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</si>
  <si>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</si>
  <si>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</si>
  <si>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</si>
  <si>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</si>
  <si>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</si>
  <si>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</si>
  <si>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</si>
  <si>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</si>
  <si>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</si>
  <si>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</si>
  <si>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</si>
  <si>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</si>
  <si>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</si>
  <si>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</si>
  <si>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</si>
  <si>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</si>
  <si>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</si>
  <si>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</si>
  <si>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</si>
  <si>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</si>
  <si>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</si>
  <si>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</si>
  <si>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</si>
  <si>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</si>
  <si>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</si>
  <si>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</si>
  <si>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</si>
  <si>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</si>
  <si>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</si>
  <si>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</si>
  <si>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</si>
  <si>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</si>
  <si>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</si>
  <si>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</si>
  <si>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</si>
  <si>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</si>
  <si>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</si>
  <si>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</si>
  <si>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</si>
  <si>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</si>
  <si>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</si>
  <si>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</si>
  <si>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</si>
  <si>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</si>
  <si>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</si>
  <si>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</si>
  <si>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</si>
  <si>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</si>
  <si>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</si>
  <si>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</si>
  <si>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</si>
  <si>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</si>
  <si>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</si>
  <si>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</si>
  <si>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</si>
  <si>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</si>
  <si>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</si>
  <si>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</si>
  <si>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</si>
  <si>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</si>
  <si>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</si>
  <si>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</si>
  <si>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</si>
  <si>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</si>
  <si>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</si>
  <si>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</si>
  <si>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</si>
  <si>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</si>
  <si>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</si>
  <si>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</si>
  <si>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</si>
  <si>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</si>
  <si>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</si>
  <si>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</si>
  <si>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</si>
  <si>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</si>
  <si>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</si>
  <si>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</si>
  <si>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</si>
  <si>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</si>
  <si>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</si>
  <si>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</si>
  <si>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</si>
  <si>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</si>
  <si>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</si>
  <si>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</si>
  <si>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</si>
  <si>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</si>
  <si>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</si>
  <si>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</si>
  <si>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</si>
  <si>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</si>
  <si>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</si>
  <si>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</si>
  <si>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</si>
  <si>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</si>
  <si>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</si>
  <si>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</si>
  <si>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</si>
  <si>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</si>
  <si>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</si>
  <si>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</si>
  <si>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</si>
  <si>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</si>
  <si>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</si>
  <si>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</si>
  <si>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</si>
  <si>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</si>
  <si>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</si>
  <si>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</si>
  <si>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</si>
  <si>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</si>
  <si>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</si>
  <si>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</si>
  <si>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</si>
  <si>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</si>
  <si>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</si>
  <si>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</si>
  <si>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</si>
  <si>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</si>
  <si>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</si>
  <si>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</si>
  <si>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</si>
  <si>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</si>
  <si>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</si>
  <si>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</si>
  <si>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</si>
  <si>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</si>
  <si>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</si>
  <si>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</si>
  <si>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</si>
  <si>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</si>
  <si>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</si>
  <si>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</si>
  <si>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</si>
  <si>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</si>
  <si>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</si>
  <si>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</si>
  <si>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</si>
  <si>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</si>
  <si>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</si>
  <si>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</si>
  <si>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</si>
  <si>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</si>
  <si>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</si>
  <si>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</si>
  <si>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</si>
  <si>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</si>
  <si>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</si>
  <si>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</si>
  <si>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</si>
  <si>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</si>
  <si>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</si>
  <si>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</si>
  <si>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</si>
  <si>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</si>
  <si>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</si>
  <si>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</si>
  <si>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</si>
  <si>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</si>
  <si>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</si>
  <si>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</si>
  <si>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</si>
  <si>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</si>
  <si>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</si>
  <si>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</si>
  <si>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</si>
  <si>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</si>
  <si>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</si>
  <si>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</si>
  <si>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</si>
  <si>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</si>
  <si>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</si>
  <si>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</si>
  <si>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</si>
  <si>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</si>
  <si>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</si>
  <si>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</si>
  <si>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</si>
  <si>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</si>
  <si>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</si>
  <si>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</si>
  <si>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</si>
  <si>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</si>
  <si>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</si>
  <si>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</si>
  <si>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</si>
  <si>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</si>
  <si>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</si>
  <si>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</si>
  <si>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</si>
  <si>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</si>
  <si>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</si>
  <si>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</si>
  <si>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</si>
  <si>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</si>
  <si>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</si>
  <si>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</si>
  <si>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</si>
  <si>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</si>
  <si>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</si>
  <si>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</si>
  <si>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</si>
  <si>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</si>
  <si>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</si>
  <si>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</si>
  <si>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</si>
  <si>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</si>
  <si>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</si>
  <si>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</si>
  <si>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</si>
  <si>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</si>
  <si>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</si>
  <si>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</si>
  <si>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</si>
  <si>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</si>
  <si>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</si>
  <si>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</si>
  <si>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</si>
  <si>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</si>
  <si>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</si>
  <si>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</si>
  <si>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</si>
  <si>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</si>
  <si>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</si>
  <si>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</si>
  <si>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</si>
  <si>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</si>
  <si>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</si>
  <si>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</si>
  <si>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</si>
  <si>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</si>
  <si>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</si>
  <si>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</si>
  <si>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</si>
  <si>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</si>
  <si>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</si>
  <si>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</si>
  <si>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</si>
  <si>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</si>
  <si>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</si>
  <si>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</si>
  <si>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</si>
  <si>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</si>
  <si>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</si>
  <si>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</si>
  <si>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</si>
  <si>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</si>
  <si>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</si>
  <si>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</si>
  <si>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</si>
  <si>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</si>
  <si>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</si>
  <si>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</si>
  <si>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</si>
  <si>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</si>
  <si>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</si>
  <si>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</si>
  <si>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</si>
  <si>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</si>
  <si>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</si>
  <si>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</si>
  <si>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</si>
  <si>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</si>
  <si>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</si>
  <si>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</si>
  <si>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</si>
  <si>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</si>
  <si>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</si>
  <si>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</si>
  <si>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</si>
  <si>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</si>
  <si>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</si>
  <si>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</si>
  <si>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</si>
  <si>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</si>
  <si>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</si>
  <si>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</si>
  <si>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</si>
  <si>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</si>
  <si>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</si>
  <si>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</si>
  <si>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</si>
  <si>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</si>
  <si>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</si>
  <si>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</si>
  <si>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</si>
  <si>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</si>
  <si>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</si>
  <si>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</si>
  <si>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</si>
  <si>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</si>
  <si>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</si>
  <si>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</si>
  <si>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</si>
  <si>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</si>
  <si>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</si>
  <si>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</si>
  <si>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</si>
  <si>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</si>
  <si>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</si>
  <si>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</si>
  <si>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</si>
  <si>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</si>
  <si>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</si>
  <si>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</si>
  <si>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</si>
  <si>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</si>
  <si>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</si>
  <si>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</si>
  <si>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</si>
  <si>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</si>
  <si>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</si>
  <si>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</si>
  <si>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</si>
  <si>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</si>
  <si>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</si>
  <si>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</si>
  <si>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</si>
  <si>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</si>
  <si>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</si>
  <si>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</si>
  <si>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</si>
  <si>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</si>
  <si>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</si>
  <si>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</si>
  <si>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</si>
  <si>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</si>
  <si>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</si>
  <si>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</si>
  <si>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</si>
  <si>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</si>
  <si>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</si>
  <si>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</si>
  <si>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</si>
  <si>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</si>
  <si>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</si>
  <si>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</si>
  <si>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</si>
  <si>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</si>
  <si>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</si>
  <si>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</si>
  <si>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</si>
  <si>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</si>
  <si>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</si>
  <si>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</si>
  <si>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</si>
  <si>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</si>
  <si>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</si>
  <si>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</si>
  <si>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</si>
  <si>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</si>
  <si>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</si>
  <si>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</si>
  <si>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</si>
  <si>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</si>
  <si>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</si>
  <si>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</si>
  <si>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</si>
  <si>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</si>
  <si>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</si>
  <si>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</si>
  <si>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</si>
  <si>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</si>
  <si>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</si>
  <si>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</si>
  <si>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</si>
  <si>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</si>
  <si>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</si>
  <si>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</si>
  <si>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</si>
  <si>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</si>
  <si>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</si>
  <si>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</si>
  <si>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</si>
  <si>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</si>
  <si>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</si>
  <si>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</si>
  <si>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</si>
  <si>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</si>
  <si>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</si>
  <si>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</si>
  <si>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</si>
  <si>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</si>
  <si>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</si>
  <si>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</si>
  <si>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</si>
  <si>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</si>
  <si>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</si>
  <si>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</si>
  <si>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</si>
  <si>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</si>
  <si>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</si>
  <si>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</si>
  <si>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</si>
  <si>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</si>
  <si>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</si>
  <si>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</si>
  <si>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</si>
  <si>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</si>
  <si>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</si>
  <si>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</si>
  <si>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</si>
  <si>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</si>
  <si>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</si>
  <si>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</si>
  <si>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</si>
  <si>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</si>
  <si>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</si>
  <si>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</si>
  <si>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</si>
  <si>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</si>
  <si>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</si>
  <si>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</si>
  <si>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</si>
  <si>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</si>
  <si>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</si>
  <si>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</si>
  <si>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</si>
  <si>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</si>
  <si>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</si>
  <si>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</si>
  <si>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</si>
  <si>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</si>
  <si>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</si>
  <si>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</si>
  <si>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</si>
  <si>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</si>
  <si>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</si>
  <si>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</si>
  <si>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</si>
  <si>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</si>
  <si>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</si>
  <si>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</si>
  <si>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</si>
  <si>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</si>
  <si>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</si>
  <si>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</si>
  <si>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</si>
  <si>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</si>
  <si>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</si>
  <si>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</si>
  <si>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</si>
  <si>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</si>
  <si>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</si>
  <si>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</si>
  <si>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</si>
  <si>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</si>
  <si>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</si>
  <si>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</si>
  <si>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</si>
  <si>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</si>
  <si>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</si>
  <si>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</si>
  <si>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</si>
  <si>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</si>
  <si>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</si>
  <si>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</si>
  <si>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</si>
  <si>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</si>
  <si>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</si>
  <si>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</si>
  <si>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</si>
  <si>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</si>
  <si>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</si>
  <si>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</si>
  <si>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</si>
  <si>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</si>
  <si>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</si>
  <si>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</si>
  <si>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</si>
  <si>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</si>
  <si>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</si>
  <si>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</si>
  <si>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</si>
  <si>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</si>
  <si>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</si>
  <si>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</si>
  <si>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</si>
  <si>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</si>
  <si>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</si>
  <si>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</si>
  <si>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</si>
  <si>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</si>
  <si>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</si>
  <si>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</si>
  <si>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</si>
  <si>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</si>
  <si>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</si>
  <si>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</si>
  <si>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</si>
  <si>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</si>
  <si>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</si>
  <si>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</si>
  <si>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</si>
  <si>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</si>
  <si>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</si>
  <si>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</si>
  <si>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</si>
  <si>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</si>
  <si>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</si>
  <si>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</si>
  <si>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</si>
  <si>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</si>
  <si>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</si>
  <si>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</si>
  <si>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</si>
  <si>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</si>
  <si>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</si>
  <si>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</si>
  <si>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</si>
  <si>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</si>
  <si>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</si>
  <si>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</si>
  <si>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</si>
  <si>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</si>
  <si>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</si>
  <si>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</si>
  <si>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</si>
  <si>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</si>
  <si>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</si>
  <si>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</si>
  <si>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</si>
  <si>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</si>
  <si>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</si>
  <si>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</si>
  <si>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</si>
  <si>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</si>
  <si>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</si>
  <si>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</si>
  <si>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</si>
  <si>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</si>
  <si>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</si>
  <si>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</si>
  <si>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</si>
  <si>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</si>
  <si>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</si>
  <si>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</si>
  <si>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</si>
  <si>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</si>
  <si>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</si>
  <si>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</si>
  <si>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</si>
  <si>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</si>
  <si>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</si>
  <si>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</si>
  <si>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</si>
  <si>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</si>
  <si>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</si>
  <si>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</si>
  <si>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</si>
  <si>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</si>
  <si>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</si>
  <si>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</si>
  <si>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</si>
  <si>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</si>
  <si>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</si>
  <si>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</si>
  <si>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</si>
  <si>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</si>
  <si>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</si>
  <si>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</si>
  <si>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</si>
  <si>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</si>
  <si>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</si>
  <si>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</si>
  <si>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</si>
  <si>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</si>
  <si>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</si>
  <si>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</si>
  <si>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</si>
  <si>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</si>
  <si>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</si>
  <si>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</si>
  <si>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</si>
  <si>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</si>
  <si>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</si>
  <si>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</si>
  <si>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</si>
  <si>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</si>
  <si>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</si>
  <si>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</si>
  <si>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</si>
  <si>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</si>
  <si>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</si>
  <si>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</si>
  <si>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</si>
  <si>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</si>
  <si>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</si>
  <si>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</si>
  <si>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</si>
  <si>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</si>
  <si>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</si>
  <si>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</si>
  <si>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</si>
  <si>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</si>
  <si>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</si>
  <si>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</si>
  <si>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</si>
  <si>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</si>
  <si>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</si>
  <si>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</si>
  <si>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</si>
  <si>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</si>
  <si>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</si>
  <si>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</si>
  <si>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</si>
  <si>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</si>
  <si>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</si>
  <si>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</si>
  <si>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</si>
  <si>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</si>
  <si>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</si>
  <si>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</si>
  <si>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</si>
  <si>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</si>
  <si>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</si>
  <si>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</si>
  <si>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</si>
  <si>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</si>
  <si>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</si>
  <si>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</si>
  <si>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</si>
  <si>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</si>
  <si>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</si>
  <si>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</si>
  <si>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</si>
  <si>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</si>
  <si>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</si>
  <si>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</si>
  <si>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</si>
  <si>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</si>
  <si>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</si>
  <si>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</si>
  <si>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</si>
  <si>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</si>
  <si>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</si>
  <si>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</si>
  <si>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</si>
  <si>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</si>
  <si>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</si>
  <si>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</si>
  <si>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</si>
  <si>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</si>
  <si>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</si>
  <si>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</si>
  <si>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</si>
  <si>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</si>
  <si>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</si>
  <si>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</si>
  <si>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</si>
  <si>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</si>
  <si>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</si>
  <si>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</si>
  <si>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</si>
  <si>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</si>
  <si>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</si>
  <si>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</si>
  <si>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</si>
  <si>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</si>
  <si>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</si>
  <si>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</si>
  <si>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</si>
  <si>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</si>
  <si>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</si>
  <si>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</si>
  <si>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</si>
  <si>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</si>
  <si>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</si>
  <si>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</si>
  <si>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</si>
  <si>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</si>
  <si>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</si>
  <si>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</si>
  <si>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</si>
  <si>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</si>
  <si>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</si>
  <si>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</si>
  <si>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</si>
  <si>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</si>
  <si>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</si>
  <si>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</si>
  <si>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</si>
  <si>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</si>
  <si>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</si>
  <si>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</si>
  <si>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</si>
  <si>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</si>
  <si>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</si>
  <si>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</si>
  <si>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</si>
  <si>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</si>
  <si>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</si>
  <si>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</si>
  <si>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</si>
  <si>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</si>
  <si>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</si>
  <si>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</si>
  <si>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</si>
  <si>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</si>
  <si>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</si>
  <si>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</si>
  <si>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</si>
  <si>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</si>
  <si>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</si>
  <si>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</si>
  <si>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</si>
  <si>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</si>
  <si>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</si>
  <si>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</si>
  <si>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</si>
  <si>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</si>
  <si>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</si>
  <si>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</si>
  <si>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</si>
  <si>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</si>
  <si>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</si>
  <si>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</si>
  <si>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</si>
  <si>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</si>
  <si>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</si>
  <si>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</si>
  <si>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</si>
  <si>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</si>
  <si>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</si>
  <si>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</si>
  <si>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</si>
  <si>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</si>
  <si>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</si>
  <si>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</si>
  <si>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</si>
  <si>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</si>
  <si>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</si>
  <si>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</si>
  <si>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</si>
  <si>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</si>
  <si>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</si>
  <si>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</si>
  <si>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</si>
  <si>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</si>
  <si>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</si>
  <si>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</si>
  <si>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</si>
  <si>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</si>
  <si>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</si>
  <si>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</si>
  <si>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</si>
  <si>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</si>
  <si>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</si>
  <si>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</si>
  <si>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</si>
  <si>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</si>
  <si>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</si>
  <si>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</si>
  <si>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</si>
  <si>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</si>
  <si>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</si>
  <si>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</si>
  <si>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</si>
  <si>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</si>
  <si>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</si>
  <si>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</si>
  <si>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</si>
  <si>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</si>
  <si>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</si>
  <si>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</si>
  <si>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</si>
  <si>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</si>
  <si>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</si>
  <si>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</si>
  <si>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</si>
  <si>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</si>
  <si>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</si>
  <si>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</si>
  <si>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</si>
  <si>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</si>
  <si>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</si>
  <si>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</si>
  <si>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</si>
  <si>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</si>
  <si>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</si>
  <si>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</si>
  <si>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</si>
  <si>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</si>
  <si>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</si>
  <si>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</si>
  <si>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</si>
  <si>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</si>
  <si>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</si>
  <si>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</si>
  <si>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</si>
  <si>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</si>
  <si>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</si>
  <si>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</si>
  <si>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</si>
  <si>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</si>
  <si>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</si>
  <si>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</si>
  <si>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</si>
  <si>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</si>
  <si>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</si>
  <si>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</si>
  <si>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</si>
  <si>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</si>
  <si>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</si>
  <si>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</si>
  <si>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</si>
  <si>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</si>
  <si>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</si>
  <si>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</si>
  <si>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</si>
  <si>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</si>
  <si>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</si>
  <si>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</si>
  <si>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</si>
  <si>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</si>
  <si>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</si>
  <si>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</si>
  <si>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</si>
  <si>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</si>
  <si>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</si>
  <si>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</si>
  <si>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</si>
  <si>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</si>
  <si>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</si>
  <si>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</si>
  <si>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</si>
  <si>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</si>
  <si>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</si>
  <si>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</si>
  <si>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</si>
  <si>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</si>
  <si>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</si>
  <si>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</si>
  <si>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</si>
  <si>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</si>
  <si>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</si>
  <si>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</si>
  <si>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</si>
  <si>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</si>
  <si>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</si>
  <si>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</si>
  <si>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</si>
  <si>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</si>
  <si>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</si>
  <si>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</si>
  <si>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</si>
  <si>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</si>
  <si>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</si>
  <si>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</si>
  <si>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</si>
  <si>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</si>
  <si>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</si>
  <si>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</si>
  <si>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</si>
  <si>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</si>
  <si>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</si>
  <si>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</si>
  <si>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</si>
  <si>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</si>
  <si>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</si>
  <si>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</si>
  <si>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</si>
  <si>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</si>
  <si>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</si>
  <si>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</si>
  <si>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</si>
  <si>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</si>
  <si>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</si>
  <si>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</si>
  <si>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</si>
  <si>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</si>
  <si>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</si>
  <si>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</si>
  <si>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</si>
  <si>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</si>
  <si>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</si>
  <si>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</si>
  <si>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</si>
  <si>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</si>
  <si>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</si>
  <si>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</si>
  <si>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</si>
  <si>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</si>
  <si>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</si>
  <si>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</si>
  <si>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</si>
  <si>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</si>
  <si>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</si>
  <si>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</si>
  <si>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</si>
  <si>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</si>
  <si>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</si>
  <si>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</si>
  <si>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</si>
  <si>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</si>
  <si>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</si>
  <si>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</si>
  <si>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</si>
  <si>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</si>
  <si>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</si>
  <si>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</si>
  <si>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</si>
  <si>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</si>
  <si>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</si>
  <si>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</si>
  <si>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</si>
  <si>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</si>
  <si>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</si>
  <si>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</si>
  <si>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</si>
  <si>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</si>
  <si>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</si>
  <si>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</si>
  <si>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</si>
  <si>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</si>
  <si>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</si>
  <si>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</si>
  <si>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</si>
  <si>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</si>
  <si>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</si>
  <si>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</si>
  <si>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</si>
  <si>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</si>
  <si>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</si>
  <si>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</si>
  <si>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</si>
  <si>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</si>
  <si>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</si>
  <si>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</si>
  <si>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</si>
  <si>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</si>
  <si>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</si>
  <si>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</si>
  <si>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</si>
  <si>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</si>
  <si>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</si>
  <si>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</si>
  <si>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</si>
  <si>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</si>
  <si>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</si>
  <si>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</si>
  <si>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</si>
  <si>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</si>
  <si>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</si>
  <si>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</si>
  <si>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</si>
  <si>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</si>
  <si>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</si>
  <si>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</si>
  <si>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</si>
  <si>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</si>
  <si>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</si>
  <si>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</si>
  <si>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</si>
  <si>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</si>
  <si>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</si>
  <si>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</si>
  <si>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</si>
  <si>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</si>
  <si>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</si>
  <si>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</si>
  <si>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</si>
  <si>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</si>
  <si>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</si>
  <si>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</si>
  <si>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</si>
  <si>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</si>
  <si>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</si>
  <si>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</si>
  <si>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</si>
  <si>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</si>
  <si>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</si>
  <si>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</si>
  <si>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</si>
  <si>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</si>
  <si>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</si>
  <si>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</si>
  <si>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</si>
  <si>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</si>
  <si>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</si>
  <si>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</si>
  <si>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</si>
  <si>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</si>
  <si>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</si>
  <si>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</si>
  <si>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</si>
  <si>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</si>
  <si>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</si>
  <si>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</si>
  <si>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</si>
  <si>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</si>
  <si>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</si>
  <si>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</si>
  <si>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</si>
  <si>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</si>
  <si>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</si>
  <si>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</si>
  <si>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</si>
  <si>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</si>
  <si>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</si>
  <si>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</si>
  <si>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</si>
  <si>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</si>
  <si>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</si>
  <si>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</si>
  <si>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</si>
  <si>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</si>
  <si>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</si>
  <si>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</si>
  <si>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</si>
  <si>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</si>
  <si>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</si>
  <si>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</si>
  <si>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</si>
  <si>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</si>
  <si>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</si>
  <si>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</si>
  <si>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</si>
  <si>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</si>
  <si>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</si>
  <si>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</si>
  <si>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</si>
  <si>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</si>
  <si>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</si>
  <si>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</si>
  <si>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</si>
  <si>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</si>
  <si>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</si>
  <si>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</si>
  <si>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</si>
  <si>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</si>
  <si>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</si>
  <si>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</si>
  <si>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</si>
  <si>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</si>
  <si>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</si>
  <si>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</si>
  <si>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</si>
  <si>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</si>
  <si>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</si>
  <si>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</si>
  <si>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</si>
  <si>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</si>
  <si>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</si>
  <si>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</si>
  <si>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</si>
  <si>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</si>
  <si>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</si>
  <si>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</si>
  <si>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</si>
  <si>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</si>
  <si>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</si>
  <si>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</si>
  <si>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</si>
  <si>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</si>
  <si>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</si>
  <si>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</si>
  <si>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</si>
  <si>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</si>
  <si>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</si>
  <si>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</si>
  <si>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</si>
  <si>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</si>
  <si>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</si>
  <si>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</si>
  <si>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</si>
  <si>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</si>
  <si>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</si>
  <si>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</si>
  <si>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</si>
  <si>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</si>
  <si>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</si>
  <si>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</si>
  <si>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</si>
  <si>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</si>
  <si>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</si>
  <si>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</si>
  <si>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</si>
  <si>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</si>
  <si>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</si>
  <si>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</si>
  <si>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</si>
  <si>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</si>
  <si>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</si>
  <si>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</si>
  <si>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</si>
  <si>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</si>
  <si>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</si>
  <si>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</si>
  <si>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</si>
  <si>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</si>
  <si>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</si>
  <si>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</si>
  <si>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</si>
  <si>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</si>
  <si>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</si>
  <si>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</si>
  <si>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</si>
  <si>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</si>
  <si>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</si>
  <si>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</si>
  <si>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</si>
  <si>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</si>
  <si>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</si>
  <si>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</si>
  <si>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</si>
  <si>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</si>
  <si>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</si>
  <si>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</si>
  <si>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</si>
  <si>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</si>
  <si>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</si>
  <si>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</si>
  <si>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</si>
  <si>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</si>
  <si>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</si>
  <si>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</si>
  <si>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</si>
  <si>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</si>
  <si>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</si>
  <si>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</si>
  <si>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</si>
  <si>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</si>
  <si>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</si>
  <si>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</si>
  <si>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</si>
  <si>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</si>
  <si>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</si>
  <si>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</si>
  <si>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</si>
  <si>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</si>
  <si>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</si>
  <si>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</si>
  <si>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</si>
  <si>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</si>
  <si>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</si>
  <si>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</si>
  <si>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</si>
  <si>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</si>
  <si>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</si>
  <si>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</si>
  <si>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</si>
  <si>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</si>
  <si>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</si>
  <si>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</si>
  <si>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</si>
  <si>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</si>
  <si>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</si>
  <si>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</si>
  <si>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</si>
  <si>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</si>
  <si>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</si>
  <si>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</si>
  <si>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</si>
  <si>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</si>
  <si>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</si>
  <si>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</si>
  <si>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</si>
  <si>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</si>
  <si>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</si>
  <si>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</si>
  <si>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</si>
  <si>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</si>
  <si>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</si>
  <si>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</si>
  <si>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</si>
  <si>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</si>
  <si>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</si>
  <si>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</si>
  <si>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</si>
  <si>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</si>
  <si>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</si>
  <si>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</si>
  <si>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</si>
  <si>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</si>
  <si>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</si>
  <si>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</si>
  <si>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</si>
  <si>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</si>
  <si>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</si>
  <si>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</si>
  <si>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</si>
  <si>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</si>
  <si>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</si>
  <si>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</si>
  <si>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</si>
  <si>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</si>
  <si>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</si>
  <si>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</si>
  <si>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</si>
  <si>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</si>
  <si>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</si>
  <si>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</si>
  <si>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</si>
  <si>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</si>
  <si>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</si>
  <si>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</si>
  <si>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</si>
  <si>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</si>
  <si>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</si>
  <si>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</si>
  <si>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</si>
  <si>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</si>
  <si>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</si>
  <si>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</si>
  <si>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</si>
  <si>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</si>
  <si>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</si>
  <si>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</si>
  <si>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</si>
  <si>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</si>
  <si>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</si>
  <si>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</si>
  <si>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</si>
  <si>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</si>
  <si>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</si>
  <si>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</si>
  <si>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</si>
  <si>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</si>
  <si>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</si>
  <si>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</si>
  <si>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</si>
  <si>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</si>
  <si>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</si>
  <si>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</si>
  <si>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</si>
  <si>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</si>
  <si>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</si>
  <si>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</si>
  <si>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</si>
  <si>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</si>
  <si>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</si>
  <si>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</si>
  <si>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</si>
  <si>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</si>
  <si>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</si>
  <si>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</si>
  <si>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</si>
  <si>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</si>
  <si>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</si>
  <si>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</si>
  <si>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</si>
  <si>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</si>
  <si>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</si>
  <si>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</si>
  <si>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</si>
  <si>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</si>
  <si>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</si>
  <si>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</si>
  <si>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</si>
  <si>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</si>
  <si>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</si>
  <si>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</si>
  <si>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</si>
  <si>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</si>
  <si>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</si>
  <si>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</si>
  <si>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</si>
  <si>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</si>
  <si>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</si>
  <si>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</si>
  <si>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</si>
  <si>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</si>
  <si>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</si>
  <si>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</si>
  <si>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</si>
  <si>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</si>
  <si>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</si>
  <si>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</si>
  <si>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</si>
  <si>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</si>
  <si>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</si>
  <si>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</si>
  <si>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</si>
  <si>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</si>
  <si>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</si>
  <si>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</si>
  <si>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</si>
  <si>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</si>
  <si>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</si>
  <si>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</si>
  <si>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</si>
  <si>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</si>
  <si>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</si>
  <si>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</si>
  <si>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</si>
  <si>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</si>
  <si>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</si>
  <si>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</si>
  <si>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</si>
  <si>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</si>
  <si>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</si>
  <si>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</si>
  <si>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</si>
  <si>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</si>
  <si>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</si>
  <si>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</si>
  <si>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</si>
  <si>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</si>
  <si>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</si>
  <si>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</si>
  <si>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</si>
  <si>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</si>
  <si>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</si>
  <si>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</si>
  <si>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</si>
  <si>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</si>
  <si>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</si>
  <si>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</si>
  <si>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</si>
  <si>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</si>
  <si>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</si>
  <si>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</si>
  <si>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</si>
  <si>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</si>
  <si>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</si>
  <si>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</si>
  <si>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</si>
  <si>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</si>
  <si>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</si>
  <si>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</si>
  <si>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</si>
  <si>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</si>
  <si>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</si>
  <si>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</si>
  <si>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</si>
  <si>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</si>
  <si>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</si>
  <si>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</si>
  <si>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</si>
  <si>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</si>
  <si>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</si>
  <si>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</si>
  <si>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</si>
  <si>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</si>
  <si>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</si>
  <si>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</si>
  <si>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</si>
  <si>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</si>
  <si>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</si>
  <si>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</si>
  <si>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</si>
  <si>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</si>
  <si>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</si>
  <si>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</si>
  <si>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</si>
  <si>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</si>
  <si>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</si>
  <si>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</si>
  <si>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</si>
  <si>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</si>
  <si>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</si>
  <si>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</si>
  <si>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</si>
  <si>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</si>
  <si>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</si>
  <si>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</si>
  <si>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</si>
  <si>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</si>
  <si>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</si>
  <si>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</si>
  <si>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</si>
  <si>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</si>
  <si>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</si>
  <si>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</si>
  <si>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</si>
  <si>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</si>
  <si>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</si>
  <si>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</si>
  <si>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</si>
  <si>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</si>
  <si>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</si>
  <si>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</si>
  <si>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</si>
  <si>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</si>
  <si>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</si>
  <si>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</si>
  <si>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</si>
  <si>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</si>
  <si>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</si>
  <si>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</si>
  <si>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</si>
  <si>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</si>
  <si>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</si>
  <si>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</si>
  <si>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</si>
  <si>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</si>
  <si>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</si>
  <si>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</si>
  <si>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</si>
  <si>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</si>
  <si>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</si>
  <si>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</si>
  <si>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</si>
  <si>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</si>
  <si>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</si>
  <si>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</si>
  <si>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</si>
  <si>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</si>
  <si>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</si>
  <si>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</si>
  <si>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</si>
  <si>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</si>
  <si>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</si>
  <si>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</si>
  <si>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</si>
  <si>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</si>
  <si>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</si>
  <si>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</si>
  <si>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</si>
  <si>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</si>
  <si>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</si>
  <si>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</si>
  <si>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</si>
  <si>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</si>
  <si>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</si>
  <si>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</si>
  <si>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</si>
  <si>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</si>
  <si>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</si>
  <si>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</si>
  <si>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</si>
  <si>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</si>
  <si>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</si>
  <si>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</si>
  <si>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</si>
  <si>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</si>
  <si>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</si>
  <si>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</si>
  <si>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</si>
  <si>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</si>
  <si>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</si>
  <si>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</si>
  <si>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</si>
  <si>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</si>
  <si>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</si>
  <si>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</si>
  <si>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</si>
  <si>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</si>
  <si>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</si>
  <si>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</si>
  <si>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</si>
  <si>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</si>
  <si>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</si>
  <si>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</si>
  <si>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</si>
  <si>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</si>
  <si>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</si>
  <si>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</si>
  <si>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</si>
  <si>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</si>
  <si>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</si>
  <si>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</si>
  <si>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</si>
  <si>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</si>
  <si>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</si>
  <si>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</si>
  <si>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</si>
  <si>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</si>
  <si>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</si>
  <si>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</si>
  <si>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</si>
  <si>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</si>
  <si>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</si>
  <si>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</si>
  <si>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</si>
  <si>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</si>
  <si>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</si>
  <si>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</si>
  <si>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</si>
  <si>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</si>
  <si>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</si>
  <si>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</si>
  <si>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</si>
  <si>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</si>
  <si>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</si>
  <si>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</si>
  <si>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</si>
  <si>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</si>
  <si>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</si>
  <si>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</si>
  <si>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</si>
  <si>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</si>
  <si>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</si>
  <si>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</si>
  <si>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</si>
  <si>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</si>
  <si>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</si>
  <si>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</si>
  <si>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</si>
  <si>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</si>
  <si>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</si>
  <si>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</si>
  <si>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</si>
  <si>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</si>
  <si>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</si>
  <si>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</si>
  <si>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</si>
  <si>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</si>
  <si>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</si>
  <si>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</si>
  <si>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</si>
  <si>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</si>
  <si>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</si>
  <si>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</si>
  <si>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</si>
  <si>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</si>
  <si>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</si>
  <si>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</si>
  <si>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</si>
  <si>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</si>
  <si>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</si>
  <si>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</si>
  <si>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</si>
  <si>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</si>
  <si>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</si>
  <si>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</si>
  <si>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</si>
  <si>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</si>
  <si>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</si>
  <si>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</si>
  <si>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</si>
  <si>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</si>
  <si>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</si>
  <si>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</si>
  <si>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</si>
  <si>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</si>
  <si>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</si>
  <si>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</si>
  <si>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</si>
  <si>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</si>
  <si>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</si>
  <si>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</si>
  <si>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</si>
  <si>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</si>
  <si>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</si>
  <si>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</si>
  <si>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</si>
  <si>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</si>
  <si>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</si>
  <si>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</si>
  <si>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</si>
  <si>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</si>
  <si>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</si>
  <si>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</si>
  <si>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</si>
  <si>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</si>
  <si>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</si>
  <si>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</si>
  <si>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</si>
  <si>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</si>
  <si>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</si>
  <si>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</si>
  <si>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</si>
  <si>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</si>
  <si>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</si>
  <si>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</si>
  <si>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</si>
  <si>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</si>
  <si>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</si>
  <si>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</si>
  <si>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</si>
  <si>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</si>
  <si>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</si>
  <si>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</si>
  <si>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</si>
  <si>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</si>
  <si>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</si>
  <si>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</si>
  <si>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</si>
  <si>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</si>
  <si>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</si>
  <si>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</si>
  <si>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</si>
  <si>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</si>
  <si>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</si>
  <si>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</si>
  <si>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</si>
  <si>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</si>
  <si>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</si>
  <si>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</si>
  <si>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</si>
  <si>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</si>
  <si>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</si>
  <si>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</si>
  <si>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</si>
  <si>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</si>
  <si>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</si>
  <si>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</si>
  <si>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</si>
  <si>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</si>
  <si>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</si>
  <si>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</si>
  <si>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</si>
  <si>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</si>
  <si>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</si>
  <si>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</si>
  <si>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</si>
  <si>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</si>
  <si>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</si>
  <si>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</si>
  <si>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</si>
  <si>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</si>
  <si>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</si>
  <si>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</si>
  <si>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</si>
  <si>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</si>
  <si>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</si>
  <si>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</si>
  <si>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</si>
  <si>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</si>
  <si>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</si>
  <si>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</si>
  <si>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</si>
  <si>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</si>
  <si>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</si>
  <si>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</si>
  <si>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</si>
  <si>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</si>
  <si>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</si>
  <si>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</si>
  <si>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</si>
  <si>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</si>
  <si>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</si>
  <si>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</si>
  <si>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</si>
  <si>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</si>
  <si>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</si>
  <si>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</si>
  <si>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</si>
  <si>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</si>
  <si>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</si>
  <si>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</si>
  <si>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</si>
  <si>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</si>
  <si>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</si>
  <si>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</si>
  <si>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</si>
  <si>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</si>
  <si>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</si>
  <si>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</si>
  <si>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</si>
  <si>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</si>
  <si>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</si>
  <si>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</si>
  <si>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</si>
  <si>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</si>
  <si>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</si>
  <si>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</si>
  <si>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</si>
  <si>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</si>
  <si>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</si>
  <si>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</si>
  <si>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</si>
  <si>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</si>
  <si>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</si>
  <si>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</si>
  <si>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</si>
  <si>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</si>
  <si>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</si>
  <si>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</si>
  <si>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</si>
  <si>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</si>
  <si>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</si>
  <si>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</si>
  <si>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</si>
  <si>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</si>
  <si>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</si>
  <si>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</si>
  <si>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</si>
  <si>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</si>
  <si>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</si>
  <si>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</si>
  <si>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</si>
  <si>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</si>
  <si>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</si>
  <si>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</si>
  <si>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</si>
  <si>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</si>
  <si>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</si>
  <si>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</si>
  <si>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</si>
  <si>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</si>
  <si>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</si>
  <si>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</si>
  <si>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</si>
  <si>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</si>
  <si>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</si>
  <si>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</si>
  <si>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</si>
  <si>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</si>
  <si>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</si>
  <si>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</si>
  <si>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</si>
  <si>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</si>
  <si>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</si>
  <si>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</si>
  <si>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</si>
  <si>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</si>
  <si>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</si>
  <si>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</si>
  <si>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</si>
  <si>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</si>
  <si>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</si>
  <si>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</si>
  <si>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</si>
  <si>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</si>
  <si>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</si>
  <si>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</si>
  <si>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</si>
  <si>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</si>
  <si>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</si>
  <si>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</si>
  <si>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</si>
  <si>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</si>
  <si>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</si>
  <si>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</si>
  <si>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</si>
  <si>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</si>
  <si>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</si>
  <si>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</si>
  <si>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</si>
  <si>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</si>
  <si>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</si>
  <si>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</si>
  <si>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</si>
  <si>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</si>
  <si>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</si>
  <si>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</si>
  <si>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</si>
  <si>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</si>
  <si>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</si>
  <si>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</si>
  <si>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</si>
  <si>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</si>
  <si>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</si>
  <si>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</si>
  <si>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</si>
  <si>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</si>
  <si>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</si>
  <si>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</si>
  <si>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</si>
  <si>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</si>
  <si>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</si>
  <si>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</si>
  <si>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</si>
  <si>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</si>
  <si>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</si>
  <si>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</si>
  <si>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</si>
  <si>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</si>
  <si>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</si>
  <si>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</si>
  <si>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</si>
  <si>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</si>
  <si>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</si>
  <si>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</si>
  <si>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</si>
  <si>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</si>
  <si>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</si>
  <si>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</si>
  <si>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</si>
  <si>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</si>
  <si>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</si>
  <si>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</si>
  <si>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</si>
  <si>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</si>
  <si>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</si>
  <si>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</si>
  <si>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</si>
  <si>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</si>
  <si>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</si>
  <si>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</si>
  <si>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</si>
  <si>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</si>
  <si>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</si>
  <si>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</si>
  <si>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</si>
  <si>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</si>
  <si>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</si>
  <si>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</si>
  <si>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</si>
  <si>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</si>
  <si>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</si>
  <si>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</si>
  <si>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</si>
  <si>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</si>
  <si>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</si>
  <si>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</si>
  <si>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</si>
  <si>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</si>
  <si>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</si>
  <si>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</si>
  <si>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</si>
  <si>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</si>
  <si>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</si>
  <si>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</si>
  <si>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</si>
  <si>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</si>
  <si>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</si>
  <si>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</si>
  <si>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</si>
  <si>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</si>
  <si>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</si>
  <si>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</si>
  <si>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</si>
  <si>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</si>
  <si>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</si>
  <si>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</si>
  <si>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</si>
  <si>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</si>
  <si>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</si>
  <si>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</si>
  <si>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</si>
  <si>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</si>
  <si>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</si>
  <si>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</si>
  <si>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</si>
  <si>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</si>
  <si>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</si>
  <si>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</si>
  <si>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</si>
  <si>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</si>
  <si>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</si>
  <si>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</si>
  <si>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</si>
  <si>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</si>
  <si>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</si>
  <si>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</si>
  <si>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</si>
  <si>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</si>
  <si>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</si>
  <si>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</si>
  <si>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</si>
  <si>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</si>
  <si>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</si>
  <si>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</si>
  <si>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</si>
  <si>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</si>
  <si>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</si>
  <si>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</si>
  <si>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</si>
  <si>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</si>
  <si>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</si>
  <si>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</si>
  <si>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</si>
  <si>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</si>
  <si>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</si>
  <si>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</si>
  <si>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</si>
  <si>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</si>
  <si>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</si>
  <si>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</si>
  <si>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</si>
  <si>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</si>
  <si>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</si>
  <si>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</si>
  <si>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</si>
  <si>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</si>
  <si>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</si>
  <si>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</si>
  <si>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</si>
  <si>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</si>
  <si>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</si>
  <si>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</si>
  <si>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</si>
  <si>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</si>
  <si>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</si>
  <si>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</si>
  <si>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</si>
  <si>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</si>
  <si>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</si>
  <si>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</si>
  <si>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</si>
  <si>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</si>
  <si>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</si>
  <si>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</si>
  <si>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</si>
  <si>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</si>
  <si>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</si>
  <si>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</si>
  <si>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</si>
  <si>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</si>
  <si>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</si>
  <si>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</si>
  <si>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</si>
  <si>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</si>
  <si>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</si>
  <si>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</si>
  <si>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</si>
  <si>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</si>
  <si>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</si>
  <si>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</si>
  <si>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</si>
  <si>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</si>
  <si>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</si>
  <si>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</si>
  <si>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</si>
  <si>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</si>
  <si>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</si>
  <si>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</si>
  <si>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</si>
  <si>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</si>
  <si>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</si>
  <si>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</si>
  <si>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</si>
  <si>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</si>
  <si>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</si>
  <si>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</si>
  <si>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</si>
  <si>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</si>
  <si>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</si>
  <si>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</si>
  <si>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</si>
  <si>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</si>
  <si>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</si>
  <si>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</si>
  <si>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</si>
  <si>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</si>
  <si>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</si>
  <si>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</si>
  <si>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</si>
  <si>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</si>
  <si>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</si>
  <si>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</si>
  <si>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</si>
  <si>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</si>
  <si>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</si>
  <si>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</si>
  <si>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</si>
  <si>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</si>
  <si>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</si>
  <si>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</si>
  <si>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</si>
  <si>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</si>
  <si>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</si>
  <si>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</si>
  <si>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</si>
  <si>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</si>
  <si>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</si>
  <si>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</si>
  <si>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</si>
  <si>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</si>
  <si>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</si>
  <si>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</si>
  <si>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</si>
  <si>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</si>
  <si>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</si>
  <si>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</si>
  <si>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</si>
  <si>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</si>
  <si>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</si>
  <si>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</si>
  <si>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</si>
  <si>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</si>
  <si>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</si>
  <si>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</si>
  <si>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</si>
  <si>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</si>
  <si>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</si>
  <si>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</si>
  <si>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</si>
  <si>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</si>
  <si>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</si>
  <si>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</si>
  <si>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</si>
  <si>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</si>
  <si>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</si>
  <si>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</si>
  <si>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</si>
  <si>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</si>
  <si>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</si>
  <si>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</si>
  <si>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</si>
  <si>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</si>
  <si>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</si>
  <si>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</si>
  <si>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</si>
  <si>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</si>
  <si>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</si>
  <si>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</si>
  <si>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</si>
  <si>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</si>
  <si>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</si>
  <si>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</si>
  <si>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</si>
  <si>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</si>
  <si>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</si>
  <si>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</si>
  <si>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</si>
  <si>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</si>
  <si>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</si>
  <si>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</si>
  <si>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</si>
  <si>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</si>
  <si>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</si>
  <si>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</si>
  <si>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</si>
  <si>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</si>
  <si>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</si>
  <si>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</si>
  <si>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</si>
  <si>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</si>
  <si>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</si>
  <si>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</si>
  <si>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</si>
  <si>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</si>
  <si>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</si>
  <si>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</si>
  <si>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</si>
  <si>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</si>
  <si>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</si>
  <si>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</si>
  <si>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</si>
  <si>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</si>
  <si>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</si>
  <si>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</si>
  <si>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</si>
  <si>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</si>
  <si>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</si>
  <si>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</si>
  <si>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</si>
  <si>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</si>
  <si>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</si>
  <si>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</si>
  <si>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</si>
  <si>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</si>
  <si>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</si>
  <si>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</si>
  <si>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</si>
  <si>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</si>
  <si>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</si>
  <si>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</si>
  <si>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</si>
  <si>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</si>
  <si>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</si>
  <si>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</si>
  <si>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</si>
  <si>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</si>
  <si>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</si>
  <si>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</si>
  <si>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</si>
  <si>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</si>
  <si>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</si>
  <si>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</si>
  <si>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</si>
  <si>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</si>
  <si>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</si>
  <si>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</si>
  <si>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</si>
  <si>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</si>
  <si>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</si>
  <si>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</si>
  <si>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</si>
  <si>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</si>
  <si>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</si>
  <si>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</si>
  <si>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</si>
  <si>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</si>
  <si>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</si>
  <si>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</si>
  <si>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</si>
  <si>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</si>
  <si>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</si>
  <si>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</si>
  <si>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</si>
  <si>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</si>
  <si>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</si>
  <si>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</si>
  <si>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</si>
  <si>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</si>
  <si>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</si>
  <si>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</si>
  <si>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</si>
  <si>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</si>
  <si>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</si>
  <si>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</si>
  <si>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</si>
  <si>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</si>
  <si>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</si>
  <si>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</si>
  <si>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</si>
  <si>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</si>
  <si>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</si>
  <si>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</si>
  <si>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</si>
  <si>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</si>
  <si>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</si>
  <si>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</si>
  <si>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</si>
  <si>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</si>
  <si>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</si>
  <si>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</si>
  <si>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</si>
  <si>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</si>
  <si>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</si>
  <si>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</si>
  <si>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</si>
  <si>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</si>
  <si>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</si>
  <si>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</si>
  <si>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</si>
  <si>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</si>
  <si>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</si>
  <si>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</si>
  <si>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</si>
  <si>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</si>
  <si>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</si>
  <si>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</si>
  <si>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</si>
  <si>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</si>
  <si>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</si>
  <si>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</si>
  <si>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</si>
  <si>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</si>
  <si>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</si>
  <si>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</si>
  <si>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</si>
  <si>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</si>
  <si>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</si>
  <si>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</si>
  <si>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</si>
  <si>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</si>
  <si>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</si>
  <si>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</si>
  <si>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</si>
  <si>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</si>
  <si>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</si>
  <si>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</si>
  <si>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</si>
  <si>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</si>
  <si>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</si>
  <si>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</si>
  <si>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</si>
  <si>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</si>
  <si>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</si>
  <si>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</si>
  <si>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</si>
  <si>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</si>
  <si>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</si>
  <si>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</si>
  <si>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</si>
  <si>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</si>
  <si>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</si>
  <si>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</si>
  <si>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</si>
  <si>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</si>
  <si>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</si>
  <si>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</si>
  <si>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</si>
  <si>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</si>
  <si>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</si>
  <si>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</si>
  <si>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</si>
  <si>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</si>
  <si>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</si>
  <si>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</si>
  <si>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</si>
  <si>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</si>
  <si>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</si>
  <si>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</si>
  <si>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</si>
  <si>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</si>
  <si>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</si>
  <si>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</si>
  <si>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</si>
  <si>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</si>
  <si>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</si>
  <si>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</si>
  <si>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</si>
  <si>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</si>
  <si>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</si>
  <si>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</si>
  <si>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</si>
  <si>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</si>
  <si>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</si>
  <si>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</si>
  <si>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</si>
  <si>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</si>
  <si>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</si>
  <si>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</si>
  <si>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</si>
  <si>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</si>
  <si>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</si>
  <si>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</si>
  <si>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</si>
  <si>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</si>
  <si>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</si>
  <si>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</si>
  <si>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</si>
  <si>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</si>
  <si>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</si>
  <si>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</si>
  <si>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</si>
  <si>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</si>
  <si>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</si>
  <si>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</si>
  <si>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</si>
  <si>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</si>
  <si>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</si>
  <si>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</si>
  <si>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</si>
  <si>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</si>
  <si>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</si>
  <si>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</si>
  <si>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</si>
  <si>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</si>
  <si>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</si>
  <si>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</si>
  <si>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</si>
  <si>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</si>
  <si>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</si>
  <si>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</si>
  <si>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</si>
  <si>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</si>
  <si>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</si>
  <si>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</si>
  <si>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</si>
  <si>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</si>
  <si>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</si>
  <si>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</si>
  <si>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</si>
  <si>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</si>
  <si>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</si>
  <si>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</si>
  <si>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</si>
  <si>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</si>
  <si>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</si>
  <si>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</si>
  <si>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</si>
  <si>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</si>
  <si>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</si>
  <si>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</si>
  <si>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</si>
  <si>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</si>
  <si>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</si>
  <si>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</si>
  <si>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</si>
  <si>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</si>
  <si>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</si>
  <si>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</si>
  <si>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</si>
  <si>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</si>
  <si>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</si>
  <si>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</si>
  <si>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</si>
  <si>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</si>
  <si>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</si>
  <si>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</si>
  <si>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</si>
  <si>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</si>
  <si>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</si>
  <si>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</si>
  <si>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</si>
  <si>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</si>
  <si>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</si>
  <si>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</si>
  <si>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</si>
  <si>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</si>
  <si>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</si>
  <si>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</si>
  <si>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</si>
  <si>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</si>
  <si>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</si>
  <si>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</si>
  <si>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</si>
  <si>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</si>
  <si>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</si>
  <si>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</si>
  <si>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</si>
  <si>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</si>
  <si>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</si>
  <si>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</si>
  <si>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</si>
  <si>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</si>
  <si>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</si>
  <si>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</si>
  <si>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</si>
  <si>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</si>
  <si>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</si>
  <si>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</si>
  <si>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</si>
  <si>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</si>
  <si>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</si>
  <si>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</si>
  <si>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</si>
  <si>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</si>
  <si>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</si>
  <si>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</si>
  <si>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</si>
  <si>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</si>
  <si>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</si>
  <si>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</si>
  <si>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</si>
  <si>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</si>
  <si>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</si>
  <si>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</si>
  <si>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</si>
  <si>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</si>
  <si>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</si>
  <si>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</si>
  <si>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</si>
  <si>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</si>
  <si>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</si>
  <si>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</si>
  <si>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</si>
  <si>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</si>
  <si>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</si>
  <si>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</si>
  <si>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</si>
  <si>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</si>
  <si>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</si>
  <si>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</si>
  <si>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</si>
  <si>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</si>
  <si>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</si>
  <si>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</si>
  <si>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</si>
  <si>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</si>
  <si>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</si>
  <si>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</si>
  <si>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</si>
  <si>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</si>
  <si>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</si>
  <si>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</si>
  <si>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</si>
  <si>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</si>
  <si>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</si>
  <si>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</si>
  <si>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</si>
  <si>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</si>
  <si>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</si>
  <si>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</si>
  <si>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</si>
  <si>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</si>
  <si>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</si>
  <si>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</si>
  <si>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</si>
  <si>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</si>
  <si>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</si>
  <si>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</si>
  <si>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</si>
  <si>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</si>
  <si>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</si>
  <si>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</si>
  <si>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</si>
  <si>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</si>
  <si>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</si>
  <si>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</si>
  <si>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</si>
  <si>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</si>
  <si>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</si>
  <si>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</si>
  <si>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</si>
  <si>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</si>
  <si>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</si>
  <si>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</si>
  <si>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</si>
  <si>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</si>
  <si>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</si>
  <si>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</si>
  <si>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</si>
  <si>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</si>
  <si>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</si>
  <si>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</si>
  <si>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</si>
  <si>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</si>
  <si>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</si>
  <si>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</si>
  <si>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</si>
  <si>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</si>
  <si>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</si>
  <si>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</si>
  <si>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</si>
  <si>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</si>
  <si>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</si>
  <si>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</si>
  <si>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</si>
  <si>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</si>
  <si>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</si>
  <si>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</si>
  <si>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</si>
  <si>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</si>
  <si>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</si>
  <si>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</si>
  <si>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</si>
  <si>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</si>
  <si>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</si>
  <si>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</si>
  <si>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</si>
  <si>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</si>
  <si>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</si>
  <si>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</si>
  <si>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</si>
  <si>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</si>
  <si>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</si>
  <si>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</si>
  <si>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</si>
  <si>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</si>
  <si>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</si>
  <si>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</si>
  <si>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</si>
  <si>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</si>
  <si>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</si>
  <si>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</si>
  <si>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</si>
  <si>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</si>
  <si>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</si>
  <si>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</si>
  <si>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</si>
  <si>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</si>
  <si>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</si>
  <si>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</si>
  <si>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</si>
  <si>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</si>
  <si>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</si>
  <si>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</si>
  <si>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</si>
  <si>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</si>
  <si>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</si>
  <si>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</si>
  <si>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</si>
  <si>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</si>
  <si>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</si>
  <si>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</si>
  <si>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</si>
  <si>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</si>
  <si>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</si>
  <si>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</si>
  <si>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</si>
  <si>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</si>
  <si>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</si>
  <si>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</si>
  <si>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</si>
  <si>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</si>
  <si>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</si>
  <si>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</si>
  <si>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</si>
  <si>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</si>
  <si>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</si>
  <si>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</si>
  <si>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</si>
  <si>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</si>
  <si>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</si>
  <si>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</si>
  <si>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</si>
  <si>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</si>
  <si>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</si>
  <si>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</si>
  <si>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</si>
  <si>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</si>
  <si>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</si>
  <si>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</si>
  <si>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</si>
  <si>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</si>
  <si>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</si>
  <si>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</si>
  <si>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</si>
  <si>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</si>
  <si>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</si>
  <si>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</si>
  <si>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</si>
  <si>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</si>
  <si>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</si>
  <si>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</si>
  <si>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</si>
  <si>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</si>
  <si>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</si>
  <si>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</si>
  <si>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</si>
  <si>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</si>
  <si>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</si>
  <si>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</si>
  <si>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</si>
  <si>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</si>
  <si>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</si>
  <si>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</si>
  <si>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</si>
  <si>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</si>
  <si>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</si>
  <si>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</si>
  <si>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</si>
  <si>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</si>
  <si>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</si>
  <si>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</si>
  <si>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</si>
  <si>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</si>
  <si>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</si>
  <si>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</si>
  <si>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</si>
  <si>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</si>
  <si>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</si>
  <si>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</si>
  <si>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</si>
  <si>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</si>
  <si>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</si>
  <si>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</si>
  <si>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</si>
  <si>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</si>
  <si>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</si>
  <si>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</si>
  <si>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</si>
  <si>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</si>
  <si>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</si>
  <si>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</si>
  <si>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</si>
  <si>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</si>
  <si>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</si>
  <si>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</si>
  <si>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</si>
  <si>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</si>
  <si>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</si>
  <si>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</si>
  <si>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</si>
  <si>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</si>
  <si>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</si>
  <si>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</si>
  <si>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</si>
  <si>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</si>
  <si>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</si>
  <si>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</si>
  <si>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</si>
  <si>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</si>
  <si>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</si>
  <si>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</si>
  <si>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</si>
  <si>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</si>
  <si>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</si>
  <si>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</si>
  <si>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</si>
  <si>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</si>
  <si>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</si>
  <si>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</si>
  <si>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</si>
  <si>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</si>
  <si>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</si>
  <si>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</si>
  <si>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</si>
  <si>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</si>
  <si>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</si>
  <si>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</si>
  <si>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</si>
  <si>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</si>
  <si>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</si>
  <si>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</si>
  <si>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</si>
  <si>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</si>
  <si>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</si>
  <si>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</si>
  <si>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</si>
  <si>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</si>
  <si>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</si>
  <si>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</si>
  <si>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</si>
  <si>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</si>
  <si>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</si>
  <si>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</si>
  <si>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</si>
  <si>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</si>
  <si>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</si>
  <si>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</si>
  <si>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</si>
  <si>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</si>
  <si>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</si>
  <si>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</si>
  <si>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</si>
  <si>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</si>
  <si>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</si>
  <si>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</si>
  <si>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</si>
  <si>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</si>
  <si>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</si>
  <si>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</si>
  <si>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</si>
  <si>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</si>
  <si>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</si>
  <si>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</si>
  <si>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</si>
  <si>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</si>
  <si>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</si>
  <si>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</si>
  <si>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</si>
  <si>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</si>
  <si>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</si>
  <si>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</si>
  <si>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</si>
  <si>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</si>
  <si>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</si>
  <si>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</si>
  <si>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</si>
  <si>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</si>
  <si>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</si>
  <si>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</si>
  <si>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</si>
  <si>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</si>
  <si>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</si>
  <si>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</si>
  <si>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</si>
  <si>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</si>
  <si>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</si>
  <si>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</si>
  <si>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</si>
  <si>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</si>
  <si>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</si>
  <si>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</si>
  <si>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</si>
  <si>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</si>
  <si>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</si>
  <si>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</si>
  <si>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</si>
  <si>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</si>
  <si>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</si>
  <si>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</si>
  <si>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</si>
  <si>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</si>
  <si>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</si>
  <si>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</si>
  <si>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</si>
  <si>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</si>
  <si>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</si>
  <si>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</si>
  <si>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</si>
  <si>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</si>
  <si>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</si>
  <si>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</si>
  <si>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</si>
  <si>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</si>
  <si>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</si>
  <si>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</si>
  <si>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</si>
  <si>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</si>
  <si>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</si>
  <si>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</si>
  <si>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</si>
  <si>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</si>
  <si>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</si>
  <si>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</si>
  <si>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</si>
  <si>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</si>
  <si>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</si>
  <si>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</si>
  <si>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</si>
  <si>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</si>
  <si>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</si>
  <si>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</si>
  <si>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</si>
  <si>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</si>
  <si>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</si>
  <si>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</si>
  <si>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</si>
  <si>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</si>
  <si>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</si>
  <si>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</si>
  <si>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</si>
  <si>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</si>
  <si>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</si>
  <si>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</si>
  <si>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</si>
  <si>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</si>
  <si>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</si>
  <si>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</si>
  <si>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</si>
  <si>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</si>
  <si>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</si>
  <si>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</si>
  <si>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</si>
  <si>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</si>
  <si>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</si>
  <si>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</si>
  <si>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</si>
  <si>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</si>
  <si>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</si>
  <si>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</si>
  <si>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</si>
  <si>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</si>
  <si>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</si>
  <si>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</si>
  <si>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</si>
  <si>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</si>
  <si>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</si>
  <si>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</si>
  <si>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</si>
  <si>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</si>
  <si>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</si>
  <si>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</si>
  <si>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</si>
  <si>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</si>
  <si>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</si>
  <si>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</si>
  <si>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</si>
  <si>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</si>
  <si>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</si>
  <si>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</si>
  <si>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</si>
  <si>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</si>
  <si>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</si>
  <si>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</si>
  <si>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</si>
  <si>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</si>
  <si>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</si>
  <si>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</si>
  <si>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</si>
  <si>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</si>
  <si>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</si>
  <si>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</si>
  <si>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</si>
  <si>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</si>
  <si>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</si>
  <si>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</si>
  <si>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</si>
  <si>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</si>
  <si>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</si>
  <si>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</si>
  <si>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</si>
  <si>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</si>
  <si>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</si>
  <si>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</si>
  <si>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</si>
  <si>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</si>
  <si>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</si>
  <si>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</si>
  <si>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</si>
  <si>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</si>
  <si>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</si>
  <si>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</si>
  <si>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</si>
  <si>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</si>
  <si>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</si>
  <si>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</si>
  <si>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</si>
  <si>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</si>
  <si>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</si>
  <si>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</si>
  <si>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</si>
  <si>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</si>
  <si>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</si>
  <si>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</si>
  <si>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</si>
  <si>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</si>
  <si>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</si>
  <si>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</si>
  <si>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</si>
  <si>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</si>
  <si>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</si>
  <si>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</si>
  <si>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</si>
  <si>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</si>
  <si>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</si>
  <si>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</si>
  <si>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</si>
  <si>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</si>
  <si>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</si>
  <si>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</si>
  <si>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</si>
  <si>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</si>
  <si>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</si>
  <si>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</si>
  <si>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</si>
  <si>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</si>
  <si>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</si>
  <si>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</si>
  <si>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</si>
  <si>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</si>
  <si>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</si>
  <si>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</si>
  <si>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</si>
  <si>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</si>
  <si>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</si>
  <si>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</si>
  <si>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</si>
  <si>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</si>
  <si>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</si>
  <si>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</si>
  <si>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</si>
  <si>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</si>
  <si>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</si>
  <si>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</si>
  <si>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</si>
  <si>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</si>
  <si>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</si>
  <si>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</si>
  <si>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</si>
  <si>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</si>
  <si>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</si>
  <si>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</si>
  <si>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</si>
  <si>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</si>
  <si>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</si>
  <si>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</si>
  <si>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</si>
  <si>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</si>
  <si>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</si>
  <si>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</si>
  <si>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</si>
  <si>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</si>
  <si>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</si>
  <si>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</si>
  <si>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</si>
  <si>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</si>
  <si>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</si>
  <si>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</si>
  <si>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</si>
  <si>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</si>
  <si>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</si>
  <si>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</si>
  <si>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</si>
  <si>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</si>
  <si>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</si>
  <si>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</si>
  <si>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</si>
  <si>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</si>
  <si>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</si>
  <si>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</si>
  <si>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</si>
  <si>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</si>
  <si>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</si>
  <si>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</si>
  <si>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</si>
  <si>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</si>
  <si>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</si>
  <si>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</si>
  <si>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</si>
  <si>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</si>
  <si>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</si>
  <si>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</si>
  <si>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</si>
  <si>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</si>
  <si>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</si>
  <si>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</si>
  <si>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</si>
  <si>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</si>
  <si>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</si>
  <si>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</si>
  <si>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</si>
  <si>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</si>
  <si>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</si>
  <si>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</si>
  <si>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</si>
  <si>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</si>
  <si>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</si>
  <si>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</si>
  <si>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</si>
  <si>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</si>
  <si>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</si>
  <si>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</si>
  <si>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</si>
  <si>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</si>
  <si>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</si>
  <si>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</si>
  <si>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</si>
  <si>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</si>
  <si>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</si>
  <si>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</si>
  <si>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</si>
  <si>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</si>
  <si>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</si>
  <si>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</si>
  <si>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</si>
  <si>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</si>
  <si>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</si>
  <si>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</si>
  <si>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</si>
  <si>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</si>
  <si>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</si>
  <si>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</si>
  <si>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</si>
  <si>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</si>
  <si>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</si>
  <si>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</si>
  <si>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</si>
  <si>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</si>
  <si>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</si>
  <si>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</si>
  <si>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</si>
  <si>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</si>
  <si>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</si>
  <si>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</si>
  <si>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</si>
  <si>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</si>
  <si>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</si>
  <si>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</si>
  <si>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</si>
  <si>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</si>
  <si>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</si>
  <si>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</si>
  <si>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</si>
  <si>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</si>
  <si>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</si>
  <si>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</si>
  <si>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</si>
  <si>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</si>
  <si>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</si>
  <si>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</si>
  <si>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</si>
  <si>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</si>
  <si>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</si>
  <si>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</si>
  <si>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</si>
  <si>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</si>
  <si>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</si>
  <si>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</si>
  <si>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</si>
  <si>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</si>
  <si>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</si>
  <si>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</si>
  <si>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</si>
  <si>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</si>
  <si>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</si>
  <si>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</si>
  <si>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</si>
  <si>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</si>
  <si>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</si>
  <si>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</si>
  <si>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</si>
  <si>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</si>
  <si>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</si>
  <si>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</si>
  <si>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</si>
  <si>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</si>
  <si>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</si>
  <si>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</si>
  <si>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</si>
  <si>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</si>
  <si>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</si>
  <si>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</si>
  <si>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</si>
  <si>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</si>
  <si>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</si>
  <si>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</si>
  <si>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</si>
  <si>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</si>
  <si>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</si>
  <si>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</si>
  <si>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</si>
  <si>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</si>
  <si>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</si>
  <si>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</si>
  <si>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</si>
  <si>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</si>
  <si>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</si>
  <si>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</si>
  <si>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</si>
  <si>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</si>
  <si>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</si>
  <si>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</si>
  <si>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</si>
  <si>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</si>
  <si>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</si>
  <si>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</si>
  <si>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</si>
  <si>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</si>
  <si>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</si>
  <si>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</si>
  <si>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</si>
  <si>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</si>
  <si>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</si>
  <si>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</si>
  <si>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</si>
  <si>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</si>
  <si>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</si>
  <si>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</si>
  <si>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</si>
  <si>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</si>
  <si>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</si>
  <si>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</si>
  <si>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</si>
  <si>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</si>
  <si>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</si>
  <si>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</si>
  <si>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</si>
  <si>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</si>
  <si>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</si>
  <si>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</si>
  <si>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</si>
  <si>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</si>
  <si>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</si>
  <si>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</si>
  <si>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</si>
  <si>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</si>
  <si>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</si>
  <si>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</si>
  <si>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</si>
  <si>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</si>
  <si>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</si>
  <si>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</si>
  <si>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</si>
  <si>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</si>
  <si>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</si>
  <si>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</si>
  <si>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</si>
  <si>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</si>
  <si>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</si>
  <si>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</si>
  <si>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</si>
  <si>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</si>
  <si>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</si>
  <si>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</si>
  <si>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</si>
  <si>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</si>
  <si>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</si>
  <si>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</si>
  <si>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</si>
  <si>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</si>
  <si>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</si>
  <si>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</si>
  <si>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</si>
  <si>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</si>
  <si>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</si>
  <si>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</si>
  <si>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</si>
  <si>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</si>
  <si>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</si>
  <si>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</si>
  <si>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</si>
  <si>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</si>
  <si>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</si>
  <si>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</si>
  <si>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</si>
  <si>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</si>
  <si>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</si>
  <si>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</si>
  <si>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</si>
  <si>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</si>
  <si>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</si>
  <si>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</si>
  <si>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</si>
  <si>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</si>
  <si>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</si>
  <si>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</si>
  <si>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</si>
  <si>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</si>
  <si>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</si>
  <si>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</si>
  <si>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</si>
  <si>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</si>
  <si>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</si>
  <si>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</si>
  <si>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</si>
  <si>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</si>
  <si>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</si>
  <si>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</si>
  <si>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</si>
  <si>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</si>
  <si>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</si>
  <si>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</si>
  <si>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</si>
  <si>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</si>
  <si>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</si>
  <si>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</si>
  <si>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</si>
  <si>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</si>
  <si>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</si>
  <si>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</si>
  <si>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</si>
  <si>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</si>
  <si>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</si>
  <si>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</si>
  <si>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</si>
  <si>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</si>
  <si>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</si>
  <si>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</si>
  <si>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</si>
  <si>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</si>
  <si>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</si>
  <si>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</si>
  <si>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</si>
  <si>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</si>
  <si>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</si>
  <si>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</si>
  <si>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</si>
  <si>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</si>
  <si>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</si>
  <si>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</si>
  <si>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</si>
  <si>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</si>
  <si>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</si>
  <si>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</si>
  <si>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</si>
  <si>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</si>
  <si>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</si>
  <si>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</si>
  <si>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</si>
  <si>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</si>
  <si>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</si>
  <si>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</si>
  <si>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</si>
  <si>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</si>
  <si>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</si>
  <si>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</si>
  <si>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</si>
  <si>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</si>
  <si>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</si>
  <si>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</si>
  <si>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</si>
  <si>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</si>
  <si>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</si>
  <si>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</si>
  <si>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</si>
  <si>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</si>
  <si>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</si>
  <si>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</si>
  <si>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</si>
  <si>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</si>
  <si>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</si>
  <si>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</si>
  <si>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</si>
  <si>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</si>
  <si>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</si>
  <si>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</si>
  <si>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</si>
  <si>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</si>
  <si>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</si>
  <si>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</si>
  <si>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</si>
  <si>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</si>
  <si>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</si>
  <si>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</si>
  <si>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</si>
  <si>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</si>
  <si>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</si>
  <si>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</si>
  <si>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</si>
  <si>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</si>
  <si>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</si>
  <si>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</si>
  <si>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</si>
  <si>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</si>
  <si>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</si>
  <si>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</si>
  <si>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</si>
  <si>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</si>
  <si>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</si>
  <si>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</si>
  <si>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</si>
  <si>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</si>
  <si>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</si>
  <si>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</si>
  <si>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</si>
  <si>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</si>
  <si>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</si>
  <si>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</si>
  <si>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</si>
  <si>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</si>
  <si>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</si>
  <si>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</si>
  <si>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</si>
  <si>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</si>
  <si>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</si>
  <si>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</si>
  <si>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</si>
  <si>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</si>
  <si>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</si>
  <si>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</si>
  <si>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</si>
  <si>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</si>
  <si>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</si>
  <si>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</si>
  <si>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</si>
  <si>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</si>
  <si>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</si>
  <si>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</si>
  <si>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</si>
  <si>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</si>
  <si>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</si>
  <si>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</si>
  <si>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</si>
  <si>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</si>
  <si>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</si>
  <si>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</si>
  <si>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</si>
  <si>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</si>
  <si>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</si>
  <si>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</si>
  <si>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</si>
  <si>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</si>
  <si>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</si>
  <si>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</si>
  <si>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</si>
  <si>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</si>
  <si>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</si>
  <si>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</si>
  <si>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</si>
  <si>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</si>
  <si>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</si>
  <si>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</si>
  <si>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</si>
  <si>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</si>
  <si>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</si>
  <si>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</si>
  <si>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</si>
  <si>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</si>
  <si>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</si>
  <si>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</si>
  <si>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</si>
  <si>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</si>
  <si>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</si>
  <si>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</si>
  <si>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</si>
  <si>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</si>
  <si>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</si>
  <si>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</si>
  <si>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</si>
  <si>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</si>
  <si>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</si>
  <si>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</si>
  <si>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</si>
  <si>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</si>
  <si>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</si>
  <si>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</si>
  <si>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</si>
  <si>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</si>
  <si>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</si>
  <si>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</si>
  <si>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</si>
  <si>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</si>
  <si>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</si>
  <si>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</si>
  <si>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</si>
  <si>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</si>
  <si>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</si>
  <si>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</si>
  <si>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</si>
  <si>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</si>
  <si>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</si>
  <si>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</si>
  <si>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</si>
  <si>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</si>
  <si>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</si>
  <si>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</si>
  <si>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</si>
  <si>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</si>
  <si>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</si>
  <si>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</si>
  <si>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</si>
  <si>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</si>
  <si>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</si>
  <si>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</si>
  <si>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</si>
  <si>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</si>
  <si>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</si>
  <si>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</si>
  <si>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</si>
  <si>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</si>
  <si>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</si>
  <si>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</si>
  <si>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</si>
  <si>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</si>
  <si>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</si>
  <si>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</si>
  <si>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</si>
  <si>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</si>
  <si>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</si>
  <si>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</si>
  <si>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</si>
  <si>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</si>
  <si>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</si>
  <si>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</si>
  <si>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</si>
  <si>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</si>
  <si>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</si>
  <si>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</si>
  <si>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</si>
  <si>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</si>
  <si>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</si>
  <si>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</si>
  <si>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</si>
  <si>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</si>
  <si>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</si>
  <si>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</si>
  <si>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</si>
  <si>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</si>
  <si>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</si>
  <si>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</si>
  <si>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</si>
  <si>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</si>
  <si>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</si>
  <si>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</si>
  <si>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</si>
  <si>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</si>
  <si>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</si>
  <si>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</si>
  <si>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</si>
  <si>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</si>
  <si>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</si>
  <si>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</si>
  <si>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</si>
  <si>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</si>
  <si>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</si>
  <si>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</si>
  <si>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</si>
  <si>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</si>
  <si>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</si>
  <si>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</si>
  <si>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</si>
  <si>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</si>
  <si>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</si>
  <si>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</si>
  <si>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</si>
  <si>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</si>
  <si>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</si>
  <si>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</si>
  <si>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</si>
  <si>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</si>
  <si>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</si>
  <si>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</si>
  <si>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</si>
  <si>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</si>
  <si>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</si>
  <si>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</si>
  <si>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</si>
  <si>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</si>
  <si>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</si>
  <si>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</si>
  <si>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</si>
  <si>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</si>
  <si>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</si>
  <si>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</si>
  <si>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</si>
  <si>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</si>
  <si>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</si>
  <si>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</si>
  <si>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</si>
  <si>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</si>
  <si>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</si>
  <si>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</si>
  <si>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</si>
  <si>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</si>
  <si>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</si>
  <si>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</si>
  <si>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</si>
  <si>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</si>
  <si>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</si>
  <si>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</si>
  <si>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</si>
  <si>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</si>
  <si>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</si>
  <si>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</si>
  <si>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</si>
  <si>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</si>
  <si>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</si>
  <si>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</si>
  <si>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</si>
  <si>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</si>
  <si>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</si>
  <si>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</si>
  <si>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</si>
  <si>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</si>
  <si>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</si>
  <si>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</si>
  <si>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</si>
  <si>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</si>
  <si>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</si>
  <si>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</si>
  <si>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</si>
  <si>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</si>
  <si>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</si>
  <si>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</si>
  <si>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</si>
  <si>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</si>
  <si>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</si>
  <si>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</si>
  <si>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</si>
  <si>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</si>
  <si>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</si>
  <si>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</si>
  <si>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</si>
  <si>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</si>
  <si>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</si>
  <si>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</si>
  <si>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</si>
  <si>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</si>
  <si>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</si>
  <si>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</si>
  <si>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</si>
  <si>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</si>
  <si>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</si>
  <si>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</si>
  <si>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</si>
  <si>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</si>
  <si>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</si>
  <si>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</si>
  <si>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</si>
  <si>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</si>
  <si>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</si>
  <si>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</si>
  <si>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</si>
  <si>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</si>
  <si>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</si>
  <si>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</si>
  <si>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</si>
  <si>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</si>
  <si>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</si>
  <si>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</si>
  <si>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</si>
  <si>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</si>
  <si>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</si>
  <si>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</si>
  <si>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</si>
  <si>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</si>
  <si>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</si>
  <si>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</si>
  <si>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</si>
  <si>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</si>
  <si>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</si>
  <si>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</si>
  <si>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</si>
  <si>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</si>
  <si>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</si>
  <si>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</si>
  <si>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</si>
  <si>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</si>
  <si>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</si>
  <si>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</si>
  <si>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</si>
  <si>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</si>
  <si>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</si>
  <si>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</si>
  <si>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</si>
  <si>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</si>
  <si>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</si>
  <si>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</si>
  <si>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</si>
  <si>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</si>
  <si>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</si>
  <si>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</si>
  <si>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</si>
  <si>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</si>
  <si>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</si>
  <si>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</si>
  <si>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</si>
  <si>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</si>
  <si>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</si>
  <si>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</si>
  <si>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</si>
  <si>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</si>
  <si>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</si>
  <si>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</si>
  <si>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</si>
  <si>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</si>
  <si>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</si>
  <si>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</si>
  <si>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</si>
  <si>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</si>
  <si>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</si>
  <si>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</si>
  <si>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</si>
  <si>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</si>
  <si>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</si>
  <si>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</si>
  <si>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</si>
  <si>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</si>
  <si>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</si>
  <si>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</si>
  <si>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</si>
  <si>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</si>
  <si>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</si>
  <si>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</si>
  <si>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</si>
  <si>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</si>
  <si>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</si>
  <si>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</si>
  <si>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</si>
  <si>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</si>
  <si>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</si>
  <si>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</si>
  <si>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</si>
  <si>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</si>
  <si>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</si>
  <si>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</si>
  <si>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</si>
  <si>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</si>
  <si>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</si>
  <si>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</si>
  <si>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</si>
  <si>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</si>
  <si>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</si>
  <si>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</si>
  <si>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</si>
  <si>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</si>
  <si>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</si>
  <si>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</si>
  <si>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</si>
  <si>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</si>
  <si>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</si>
  <si>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</si>
  <si>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</si>
  <si>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</si>
  <si>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</si>
  <si>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</si>
  <si>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</si>
  <si>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</si>
  <si>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</si>
  <si>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</si>
  <si>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</si>
  <si>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</si>
  <si>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</si>
  <si>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</si>
  <si>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</si>
  <si>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</si>
  <si>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</si>
  <si>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</si>
  <si>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</si>
  <si>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</si>
  <si>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</si>
  <si>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</si>
  <si>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</si>
  <si>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</si>
  <si>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</si>
  <si>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</si>
  <si>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</si>
  <si>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</si>
  <si>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</si>
  <si>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</si>
  <si>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</si>
  <si>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</si>
  <si>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</si>
  <si>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</si>
  <si>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</si>
  <si>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</si>
  <si>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</si>
  <si>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</si>
  <si>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</si>
  <si>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</si>
  <si>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</si>
  <si>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</si>
  <si>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</si>
  <si>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</si>
  <si>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</si>
  <si>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</si>
  <si>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</si>
  <si>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</si>
  <si>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</si>
  <si>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</si>
  <si>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</si>
  <si>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</si>
  <si>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</si>
  <si>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</si>
  <si>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</si>
  <si>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</si>
  <si>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</si>
  <si>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</si>
  <si>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</si>
  <si>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</si>
  <si>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</si>
  <si>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</si>
  <si>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</si>
  <si>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</si>
  <si>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</si>
  <si>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</si>
  <si>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</si>
  <si>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</si>
  <si>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</si>
  <si>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</si>
  <si>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</si>
  <si>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</si>
  <si>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</si>
  <si>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</si>
  <si>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</si>
  <si>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</si>
  <si>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</si>
  <si>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</si>
  <si>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</si>
  <si>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</si>
  <si>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</si>
  <si>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</si>
  <si>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</si>
  <si>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</si>
  <si>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</si>
  <si>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</si>
  <si>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</si>
  <si>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</si>
  <si>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</si>
  <si>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</si>
  <si>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</si>
  <si>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</si>
  <si>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</si>
  <si>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</si>
  <si>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</si>
  <si>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</si>
  <si>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</si>
  <si>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</si>
  <si>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</si>
  <si>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</si>
  <si>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</si>
  <si>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</si>
  <si>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</si>
  <si>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</si>
  <si>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</si>
  <si>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</si>
  <si>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</si>
  <si>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</si>
  <si>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</si>
  <si>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</si>
  <si>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</si>
  <si>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</si>
  <si>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</si>
  <si>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</si>
  <si>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</si>
  <si>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</si>
  <si>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</si>
  <si>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</si>
  <si>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</si>
  <si>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</si>
  <si>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</si>
  <si>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</si>
  <si>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</si>
  <si>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</si>
  <si>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</si>
  <si>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</si>
  <si>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</si>
  <si>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</si>
  <si>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</si>
  <si>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</si>
  <si>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</si>
  <si>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</si>
  <si>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</si>
  <si>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</si>
  <si>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</si>
  <si>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</si>
  <si>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</si>
  <si>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</si>
  <si>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</si>
  <si>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</si>
  <si>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</si>
  <si>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</si>
  <si>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</si>
  <si>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</si>
  <si>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</si>
  <si>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</si>
  <si>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</si>
  <si>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</si>
  <si>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</si>
  <si>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</si>
  <si>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</si>
  <si>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</si>
  <si>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</si>
  <si>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</si>
  <si>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</si>
  <si>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</si>
  <si>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</si>
  <si>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</si>
  <si>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</si>
  <si>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</si>
  <si>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</si>
  <si>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</si>
  <si>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</si>
  <si>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</si>
  <si>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</si>
  <si>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</si>
  <si>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</si>
  <si>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</si>
  <si>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</si>
  <si>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</si>
  <si>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</si>
  <si>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</si>
  <si>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</si>
  <si>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</si>
  <si>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</si>
  <si>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</si>
  <si>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</si>
  <si>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</si>
  <si>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</si>
  <si>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</si>
  <si>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</si>
  <si>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</si>
  <si>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</si>
  <si>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</si>
  <si>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</si>
  <si>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</si>
  <si>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</si>
  <si>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</si>
  <si>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</si>
  <si>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</si>
  <si>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</si>
  <si>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</si>
  <si>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</si>
  <si>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</si>
  <si>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</si>
  <si>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</si>
  <si>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</si>
  <si>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</si>
  <si>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</si>
  <si>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</si>
  <si>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</si>
  <si>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</si>
  <si>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</si>
  <si>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</si>
  <si>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</si>
  <si>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</si>
  <si>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</si>
  <si>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</si>
  <si>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</si>
  <si>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</si>
  <si>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</si>
  <si>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</si>
  <si>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</si>
  <si>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</si>
  <si>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</si>
  <si>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</si>
  <si>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</si>
  <si>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</si>
  <si>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</si>
  <si>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</si>
  <si>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</si>
  <si>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</si>
  <si>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</si>
  <si>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</si>
  <si>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</si>
  <si>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</si>
  <si>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</si>
  <si>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</si>
  <si>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</si>
  <si>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</si>
  <si>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</si>
  <si>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</si>
  <si>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</si>
  <si>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</si>
  <si>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</si>
  <si>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</si>
  <si>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</si>
  <si>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</si>
  <si>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</si>
  <si>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</si>
  <si>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</si>
  <si>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</si>
  <si>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</si>
  <si>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</si>
  <si>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</si>
  <si>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</si>
  <si>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</si>
  <si>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</si>
  <si>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</si>
  <si>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</si>
  <si>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</si>
  <si>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</si>
  <si>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</si>
  <si>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</si>
  <si>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</si>
  <si>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</si>
  <si>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</si>
  <si>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</si>
  <si>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</si>
  <si>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</si>
  <si>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</si>
  <si>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</si>
  <si>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</si>
  <si>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</si>
  <si>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</si>
  <si>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</si>
  <si>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</si>
  <si>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</si>
  <si>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</si>
  <si>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</si>
  <si>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</si>
  <si>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</si>
  <si>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</si>
  <si>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</si>
  <si>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</si>
  <si>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</si>
  <si>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</si>
  <si>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</si>
  <si>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</si>
  <si>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</si>
  <si>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</si>
  <si>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</si>
  <si>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</si>
  <si>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</si>
  <si>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</si>
  <si>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</si>
  <si>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</si>
  <si>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</si>
  <si>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</si>
  <si>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</si>
  <si>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</si>
  <si>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</si>
  <si>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</si>
  <si>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</si>
  <si>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</si>
  <si>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</si>
  <si>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</si>
  <si>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</si>
  <si>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</si>
  <si>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</si>
  <si>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</si>
  <si>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</si>
  <si>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</si>
  <si>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</si>
  <si>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</si>
  <si>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</si>
  <si>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</si>
  <si>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</si>
  <si>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</si>
  <si>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</si>
  <si>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</si>
  <si>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</si>
  <si>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</si>
  <si>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</si>
  <si>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</si>
  <si>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</si>
  <si>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</si>
  <si>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</si>
  <si>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</si>
  <si>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</si>
  <si>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</si>
  <si>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</si>
  <si>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</si>
  <si>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</si>
  <si>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</si>
  <si>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</si>
  <si>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</si>
  <si>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</si>
  <si>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</si>
  <si>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</si>
  <si>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</si>
  <si>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</si>
  <si>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</si>
  <si>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</si>
  <si>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</si>
  <si>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</si>
  <si>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</si>
  <si>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</si>
  <si>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</si>
  <si>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</si>
  <si>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</si>
  <si>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</si>
  <si>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</si>
  <si>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</si>
  <si>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</si>
  <si>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</si>
  <si>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</si>
  <si>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</si>
  <si>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</si>
  <si>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</si>
  <si>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</si>
  <si>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</si>
  <si>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</si>
  <si>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</si>
  <si>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</si>
  <si>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</si>
  <si>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</si>
  <si>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</si>
  <si>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</si>
  <si>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</si>
  <si>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</si>
  <si>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</si>
  <si>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</si>
  <si>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</si>
  <si>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</si>
  <si>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</si>
  <si>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</si>
  <si>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</si>
  <si>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</si>
  <si>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</si>
  <si>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</si>
  <si>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</si>
  <si>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</si>
  <si>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</si>
  <si>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</si>
  <si>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</si>
  <si>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</si>
  <si>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</si>
  <si>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</si>
  <si>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</si>
  <si>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</si>
  <si>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</si>
  <si>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</si>
  <si>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</si>
  <si>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</si>
  <si>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</si>
  <si>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</si>
  <si>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</si>
  <si>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</si>
  <si>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</si>
  <si>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</si>
  <si>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</si>
  <si>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</si>
  <si>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</si>
  <si>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</si>
  <si>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</si>
  <si>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</si>
  <si>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</si>
  <si>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</si>
  <si>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</si>
  <si>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</si>
  <si>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</si>
  <si>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</si>
  <si>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</si>
  <si>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</si>
  <si>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</si>
  <si>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</si>
  <si>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</si>
  <si>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</si>
  <si>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</si>
  <si>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</si>
  <si>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</si>
  <si>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</si>
  <si>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</si>
  <si>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</si>
  <si>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</si>
  <si>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</si>
  <si>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</si>
  <si>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</si>
  <si>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</si>
  <si>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</si>
  <si>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</si>
  <si>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</si>
  <si>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</si>
  <si>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</si>
  <si>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</si>
  <si>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</si>
  <si>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</si>
  <si>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</si>
  <si>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</si>
  <si>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</si>
  <si>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</si>
  <si>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</si>
  <si>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</si>
  <si>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</si>
  <si>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</si>
  <si>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</si>
  <si>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</si>
  <si>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</si>
  <si>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</si>
  <si>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</si>
  <si>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</si>
  <si>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</si>
  <si>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</si>
  <si>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</si>
  <si>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</si>
  <si>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</si>
  <si>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</si>
  <si>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</si>
  <si>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</si>
  <si>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</si>
  <si>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</si>
  <si>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</si>
  <si>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</si>
  <si>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</si>
  <si>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</si>
  <si>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</si>
  <si>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</si>
  <si>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</si>
  <si>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</si>
  <si>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</si>
  <si>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</si>
  <si>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</si>
  <si>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</si>
  <si>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</si>
  <si>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</si>
  <si>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</si>
  <si>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</si>
  <si>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</si>
  <si>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</si>
  <si>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</si>
  <si>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</si>
  <si>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</si>
  <si>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</si>
  <si>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</si>
  <si>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</si>
  <si>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</si>
  <si>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</si>
  <si>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</si>
  <si>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</si>
  <si>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</si>
  <si>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</si>
  <si>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</si>
  <si>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</si>
  <si>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</si>
  <si>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</si>
  <si>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</si>
  <si>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</si>
  <si>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</si>
  <si>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</si>
  <si>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</si>
  <si>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</si>
  <si>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</si>
  <si>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</si>
  <si>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</si>
  <si>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</si>
  <si>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</si>
  <si>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</si>
  <si>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</si>
  <si>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</si>
  <si>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</si>
  <si>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</si>
  <si>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</si>
  <si>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</si>
  <si>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</si>
  <si>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</si>
  <si>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</si>
  <si>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</si>
  <si>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</si>
  <si>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</si>
  <si>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</si>
  <si>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</si>
  <si>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</si>
  <si>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</si>
  <si>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</si>
  <si>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</si>
  <si>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</si>
  <si>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</si>
  <si>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</si>
  <si>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</si>
  <si>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</si>
  <si>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</si>
  <si>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</si>
  <si>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</si>
  <si>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</si>
  <si>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</si>
  <si>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</si>
  <si>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</si>
  <si>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</si>
  <si>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</si>
  <si>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</si>
  <si>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</si>
  <si>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</si>
  <si>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</si>
  <si>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</si>
  <si>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</si>
  <si>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</si>
  <si>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</si>
  <si>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</si>
  <si>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</si>
  <si>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</si>
  <si>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</si>
  <si>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</si>
  <si>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</si>
  <si>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</si>
  <si>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</si>
  <si>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</si>
  <si>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</si>
  <si>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</si>
  <si>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</si>
  <si>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</si>
  <si>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</si>
  <si>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</si>
  <si>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</si>
  <si>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</si>
  <si>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</si>
  <si>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</si>
  <si>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</si>
  <si>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</si>
  <si>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</si>
  <si>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</si>
  <si>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</si>
  <si>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</si>
  <si>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</si>
  <si>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</si>
  <si>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</si>
  <si>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</si>
  <si>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</si>
  <si>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</si>
  <si>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</si>
  <si>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</si>
  <si>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</si>
  <si>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</si>
  <si>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</si>
  <si>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</si>
  <si>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</si>
  <si>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</si>
  <si>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</si>
  <si>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</si>
  <si>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</si>
  <si>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</si>
  <si>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</si>
  <si>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</si>
  <si>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</si>
  <si>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</si>
  <si>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</si>
  <si>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</si>
  <si>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</si>
  <si>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</si>
  <si>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</si>
  <si>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</si>
  <si>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</si>
  <si>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</si>
  <si>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</si>
  <si>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</si>
  <si>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</si>
  <si>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</si>
  <si>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</si>
  <si>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</si>
  <si>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</si>
  <si>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</si>
  <si>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</si>
  <si>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</si>
  <si>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</si>
  <si>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</si>
  <si>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</si>
  <si>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</si>
  <si>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</si>
  <si>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</si>
  <si>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</si>
  <si>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</si>
  <si>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</si>
  <si>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</si>
  <si>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</si>
  <si>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</si>
  <si>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</si>
  <si>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</si>
  <si>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</si>
  <si>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</si>
  <si>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</si>
  <si>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</si>
  <si>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</si>
  <si>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</si>
  <si>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</si>
  <si>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</si>
  <si>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</si>
  <si>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</si>
  <si>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</si>
  <si>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</si>
  <si>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</si>
  <si>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</si>
  <si>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</si>
  <si>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</si>
  <si>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</si>
  <si>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</si>
  <si>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</si>
  <si>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</si>
  <si>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</si>
  <si>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</si>
  <si>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</si>
  <si>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</si>
  <si>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</si>
  <si>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</si>
  <si>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</si>
  <si>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</si>
  <si>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</si>
  <si>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</si>
  <si>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</si>
  <si>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</si>
  <si>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</si>
  <si>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</si>
  <si>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</si>
  <si>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</si>
  <si>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</si>
  <si>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</si>
  <si>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</si>
  <si>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</si>
  <si>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</si>
  <si>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</si>
  <si>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</si>
  <si>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</si>
  <si>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</si>
  <si>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</si>
  <si>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</si>
  <si>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</si>
  <si>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</si>
  <si>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</si>
  <si>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</si>
  <si>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</si>
  <si>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</si>
  <si>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</si>
  <si>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</si>
  <si>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</si>
  <si>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</si>
  <si>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</si>
  <si>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</si>
  <si>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</si>
  <si>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</si>
  <si>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</si>
  <si>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</si>
  <si>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</si>
  <si>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</si>
  <si>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</si>
  <si>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</si>
  <si>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</si>
  <si>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</si>
  <si>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</si>
  <si>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</si>
  <si>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</si>
  <si>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</si>
  <si>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</si>
  <si>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</si>
  <si>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</si>
  <si>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</si>
  <si>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</si>
  <si>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</si>
  <si>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</si>
  <si>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</si>
  <si>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</si>
  <si>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</si>
  <si>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</si>
  <si>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</si>
  <si>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</si>
  <si>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</si>
  <si>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</si>
  <si>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</si>
  <si>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</si>
  <si>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</si>
  <si>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</si>
  <si>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</si>
  <si>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</si>
  <si>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</si>
  <si>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</si>
  <si>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</si>
  <si>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</si>
  <si>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</si>
  <si>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</si>
  <si>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</si>
  <si>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</si>
  <si>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</si>
  <si>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</si>
  <si>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</si>
  <si>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</si>
  <si>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</si>
  <si>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</si>
  <si>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</si>
  <si>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</si>
  <si>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</si>
  <si>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</si>
  <si>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</si>
  <si>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</si>
  <si>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</si>
  <si>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</si>
  <si>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</si>
  <si>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</si>
  <si>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</si>
  <si>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</si>
  <si>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</si>
  <si>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</si>
  <si>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</si>
  <si>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</si>
  <si>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</si>
  <si>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</si>
  <si>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</si>
  <si>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</si>
  <si>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</si>
  <si>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</si>
  <si>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</si>
  <si>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</si>
  <si>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</si>
  <si>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</si>
  <si>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</si>
  <si>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</si>
  <si>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</si>
  <si>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</si>
  <si>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</si>
  <si>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</si>
  <si>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</si>
  <si>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</si>
  <si>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</si>
  <si>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</si>
  <si>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</si>
  <si>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</si>
  <si>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</si>
  <si>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</si>
  <si>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</si>
  <si>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</si>
  <si>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</si>
  <si>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</si>
  <si>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</si>
  <si>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</si>
  <si>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</si>
  <si>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</si>
  <si>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</si>
  <si>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</si>
  <si>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</si>
  <si>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</si>
  <si>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</si>
  <si>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</si>
  <si>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</si>
  <si>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</si>
  <si>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</si>
  <si>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</si>
  <si>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</si>
  <si>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</si>
  <si>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</si>
  <si>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</si>
  <si>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</si>
  <si>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</si>
  <si>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</si>
  <si>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</si>
  <si>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</si>
  <si>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</si>
  <si>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</si>
  <si>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</si>
  <si>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</si>
  <si>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</si>
  <si>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</si>
  <si>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</si>
  <si>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</si>
  <si>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</si>
  <si>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</si>
  <si>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</si>
  <si>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</si>
  <si>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</si>
  <si>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</si>
  <si>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</si>
  <si>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</si>
  <si>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</si>
  <si>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</si>
  <si>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</si>
  <si>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</si>
  <si>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</si>
  <si>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</si>
  <si>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</si>
  <si>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</si>
  <si>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</si>
  <si>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</si>
  <si>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</si>
  <si>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</si>
  <si>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</si>
  <si>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</si>
  <si>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</si>
  <si>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</si>
  <si>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</si>
  <si>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</si>
  <si>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</si>
  <si>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</si>
  <si>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</si>
  <si>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</si>
  <si>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</si>
  <si>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</si>
  <si>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</si>
  <si>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</si>
  <si>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</si>
  <si>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</si>
  <si>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</si>
  <si>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</si>
  <si>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</si>
  <si>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</si>
  <si>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</si>
  <si>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</si>
  <si>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</si>
  <si>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</si>
  <si>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</si>
  <si>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</si>
  <si>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</si>
  <si>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</si>
  <si>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</si>
  <si>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</si>
  <si>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</si>
  <si>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</si>
  <si>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</si>
  <si>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</si>
  <si>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</si>
  <si>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</si>
  <si>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</si>
  <si>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</si>
  <si>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</si>
  <si>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</si>
  <si>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</si>
  <si>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</si>
  <si>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</si>
  <si>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</si>
  <si>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</si>
  <si>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</si>
  <si>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</si>
  <si>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</si>
  <si>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</si>
  <si>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</si>
  <si>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</si>
  <si>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</si>
  <si>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</si>
  <si>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</si>
  <si>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</si>
  <si>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</si>
  <si>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</si>
  <si>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</si>
  <si>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</si>
  <si>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</si>
  <si>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</si>
  <si>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</si>
  <si>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</si>
  <si>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</si>
  <si>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</si>
  <si>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</si>
  <si>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</si>
  <si>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</si>
  <si>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</si>
  <si>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</si>
  <si>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</si>
  <si>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</si>
  <si>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</si>
  <si>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</si>
  <si>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</si>
  <si>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</si>
  <si>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</si>
  <si>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</si>
  <si>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</si>
  <si>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</si>
  <si>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</si>
  <si>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</si>
  <si>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</si>
  <si>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</si>
  <si>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</si>
  <si>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</si>
  <si>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</si>
  <si>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</si>
  <si>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</si>
  <si>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</si>
  <si>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</si>
  <si>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</si>
  <si>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</si>
  <si>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</si>
  <si>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</si>
  <si>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</si>
  <si>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</si>
  <si>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</si>
  <si>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</si>
  <si>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</si>
  <si>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</si>
  <si>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</si>
  <si>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</si>
  <si>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</si>
  <si>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</si>
  <si>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</si>
  <si>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</si>
  <si>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</si>
  <si>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</si>
  <si>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</si>
  <si>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</si>
  <si>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</si>
  <si>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</si>
  <si>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</si>
  <si>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</si>
  <si>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</si>
  <si>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</si>
  <si>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</si>
  <si>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</si>
  <si>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</si>
  <si>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</si>
  <si>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</si>
  <si>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</si>
  <si>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</si>
  <si>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</si>
  <si>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</si>
  <si>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</si>
  <si>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</si>
  <si>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</si>
  <si>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</si>
  <si>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</si>
  <si>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</si>
  <si>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</si>
  <si>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</si>
  <si>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</si>
  <si>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</si>
  <si>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</si>
  <si>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</si>
  <si>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</si>
  <si>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</si>
  <si>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</si>
  <si>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</si>
  <si>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</si>
  <si>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</si>
  <si>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</si>
  <si>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</si>
  <si>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</si>
  <si>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</si>
  <si>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</si>
  <si>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</si>
  <si>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</si>
  <si>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</si>
  <si>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</si>
  <si>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</si>
  <si>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</si>
  <si>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</si>
  <si>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</si>
  <si>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</si>
  <si>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</si>
  <si>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</si>
  <si>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</si>
  <si>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</si>
  <si>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</si>
  <si>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</si>
  <si>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</si>
  <si>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</si>
  <si>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</si>
  <si>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</si>
  <si>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</si>
  <si>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</si>
  <si>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</si>
  <si>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</si>
  <si>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</si>
  <si>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</si>
  <si>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</si>
  <si>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</si>
  <si>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</si>
  <si>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</si>
  <si>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</si>
  <si>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</si>
  <si>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</si>
  <si>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</si>
  <si>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</si>
  <si>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</si>
  <si>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</si>
  <si>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</si>
  <si>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</si>
  <si>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</si>
  <si>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</si>
  <si>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</si>
  <si>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</si>
  <si>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</si>
  <si>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</si>
  <si>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</si>
  <si>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</si>
  <si>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</si>
  <si>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</si>
  <si>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</si>
  <si>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</si>
  <si>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</si>
  <si>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</si>
  <si>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</si>
  <si>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</si>
  <si>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</si>
  <si>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</si>
  <si>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</si>
  <si>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</si>
  <si>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</si>
  <si>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</si>
  <si>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</si>
  <si>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</si>
  <si>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</si>
  <si>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</si>
  <si>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</si>
  <si>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</si>
  <si>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</si>
  <si>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</si>
  <si>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</si>
  <si>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</si>
  <si>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</si>
  <si>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</si>
  <si>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</si>
  <si>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</si>
  <si>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</si>
  <si>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</si>
  <si>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</si>
  <si>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</si>
  <si>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</si>
  <si>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</si>
  <si>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</si>
  <si>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</si>
  <si>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</si>
  <si>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</si>
  <si>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</si>
  <si>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</si>
  <si>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</si>
  <si>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</si>
  <si>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</si>
  <si>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</si>
  <si>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</si>
  <si>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</si>
  <si>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</si>
  <si>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</si>
  <si>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</si>
  <si>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</si>
  <si>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</si>
  <si>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</si>
  <si>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</si>
  <si>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</si>
  <si>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</si>
  <si>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</si>
  <si>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</si>
  <si>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</si>
  <si>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</si>
  <si>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</si>
  <si>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</si>
  <si>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</si>
  <si>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</si>
  <si>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</si>
  <si>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</si>
  <si>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</si>
  <si>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</si>
  <si>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</si>
  <si>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</si>
  <si>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</si>
  <si>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</si>
  <si>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</si>
  <si>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</si>
  <si>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</si>
  <si>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</si>
  <si>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</si>
  <si>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</si>
  <si>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</si>
  <si>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</si>
  <si>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</si>
  <si>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</si>
  <si>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</si>
  <si>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</si>
  <si>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</si>
  <si>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</si>
  <si>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</si>
  <si>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</si>
  <si>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</si>
  <si>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</si>
  <si>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</si>
  <si>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</si>
  <si>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</si>
  <si>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</si>
  <si>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</si>
  <si>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</si>
  <si>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</si>
  <si>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</si>
  <si>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</si>
  <si>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</si>
  <si>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</si>
  <si>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</si>
  <si>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</si>
  <si>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</si>
  <si>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</si>
  <si>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</si>
  <si>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</si>
  <si>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</si>
  <si>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</si>
  <si>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</si>
  <si>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</si>
  <si>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</si>
  <si>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</si>
  <si>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</si>
  <si>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</si>
  <si>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</si>
  <si>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</si>
  <si>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</si>
  <si>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</si>
  <si>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</si>
  <si>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</si>
  <si>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</si>
  <si>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</si>
  <si>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</si>
  <si>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</si>
  <si>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</si>
  <si>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</si>
  <si>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</si>
  <si>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</si>
  <si>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</si>
  <si>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</si>
  <si>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</si>
  <si>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</si>
  <si>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</si>
  <si>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</si>
  <si>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</si>
  <si>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</si>
  <si>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</si>
  <si>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</si>
  <si>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</si>
  <si>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</si>
  <si>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</si>
  <si>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</si>
  <si>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</si>
  <si>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</si>
  <si>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</si>
  <si>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</si>
  <si>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</si>
  <si>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</si>
  <si>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</si>
  <si>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</si>
  <si>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</si>
  <si>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</si>
  <si>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</si>
  <si>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</si>
  <si>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</si>
  <si>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</si>
  <si>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</si>
  <si>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</si>
  <si>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</si>
  <si>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</si>
  <si>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</si>
  <si>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</si>
  <si>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</si>
  <si>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</si>
  <si>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</si>
  <si>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</si>
  <si>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</si>
  <si>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</si>
  <si>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</si>
  <si>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</si>
  <si>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</si>
  <si>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</si>
  <si>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</si>
  <si>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</si>
  <si>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</si>
  <si>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</si>
  <si>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</si>
  <si>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</si>
  <si>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</si>
  <si>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</si>
  <si>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</si>
  <si>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</si>
  <si>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</si>
  <si>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</si>
  <si>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</si>
  <si>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</si>
  <si>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</si>
  <si>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</si>
  <si>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</si>
  <si>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</si>
  <si>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</si>
  <si>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</si>
  <si>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</si>
  <si>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</si>
  <si>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</si>
  <si>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</si>
  <si>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</si>
  <si>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</si>
  <si>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</si>
  <si>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</si>
  <si>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</si>
  <si>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</si>
  <si>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</si>
  <si>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</si>
  <si>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</si>
  <si>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</si>
  <si>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</si>
  <si>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</si>
  <si>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</si>
  <si>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</si>
  <si>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</si>
  <si>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</si>
  <si>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</si>
  <si>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</si>
  <si>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</si>
  <si>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</si>
  <si>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</si>
  <si>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</si>
  <si>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</si>
  <si>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</si>
  <si>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</si>
  <si>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</si>
  <si>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</si>
  <si>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</si>
  <si>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</si>
  <si>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</si>
  <si>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</si>
  <si>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</si>
  <si>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</si>
  <si>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</si>
  <si>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</si>
  <si>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</si>
  <si>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</si>
  <si>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</si>
  <si>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</si>
  <si>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</si>
  <si>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</si>
  <si>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</si>
  <si>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</si>
  <si>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</si>
  <si>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</si>
  <si>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</si>
  <si>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</si>
  <si>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</si>
  <si>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</si>
  <si>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</si>
  <si>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</si>
  <si>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</si>
  <si>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</si>
  <si>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</si>
  <si>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</si>
  <si>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</si>
  <si>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</si>
  <si>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</si>
  <si>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</si>
  <si>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</si>
  <si>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</si>
  <si>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</si>
  <si>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</si>
  <si>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</si>
  <si>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</si>
  <si>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</si>
  <si>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</si>
  <si>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</si>
  <si>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</si>
  <si>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</si>
  <si>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</si>
  <si>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</si>
  <si>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</si>
  <si>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</si>
  <si>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</si>
  <si>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</si>
  <si>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</si>
  <si>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</si>
  <si>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</si>
  <si>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</si>
  <si>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</si>
  <si>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</si>
  <si>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</si>
  <si>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</si>
  <si>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</si>
  <si>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</si>
  <si>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</si>
  <si>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</si>
  <si>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</si>
  <si>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</si>
  <si>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</si>
  <si>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</si>
  <si>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</si>
  <si>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</si>
  <si>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</si>
  <si>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</si>
  <si>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</si>
  <si>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</si>
  <si>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</si>
  <si>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</si>
  <si>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</si>
  <si>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</si>
  <si>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</si>
  <si>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</si>
  <si>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</si>
  <si>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</si>
  <si>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</si>
  <si>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</si>
  <si>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</si>
  <si>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</si>
  <si>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</si>
  <si>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</si>
  <si>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</si>
  <si>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</si>
  <si>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</si>
  <si>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</si>
  <si>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</si>
  <si>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</si>
  <si>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</si>
  <si>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</si>
  <si>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</si>
  <si>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</si>
  <si>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</si>
  <si>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</si>
  <si>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</si>
  <si>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</si>
  <si>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</si>
  <si>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</si>
  <si>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</si>
  <si>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</si>
  <si>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</si>
  <si>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</si>
  <si>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</si>
  <si>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</si>
  <si>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</si>
  <si>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</si>
  <si>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</si>
  <si>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</si>
  <si>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</si>
  <si>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</si>
  <si>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</si>
  <si>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</si>
  <si>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</si>
  <si>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</si>
  <si>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</si>
  <si>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</si>
  <si>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</si>
  <si>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</si>
  <si>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</si>
  <si>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</si>
  <si>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</si>
  <si>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</si>
  <si>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</si>
  <si>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</si>
  <si>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</si>
  <si>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</si>
  <si>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</si>
  <si>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</si>
  <si>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</si>
  <si>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</si>
  <si>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</si>
  <si>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</si>
  <si>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</si>
  <si>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</si>
  <si>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</si>
  <si>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</si>
  <si>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</si>
  <si>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</si>
  <si>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</si>
  <si>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</si>
  <si>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</si>
  <si>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</si>
  <si>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</si>
  <si>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</si>
  <si>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</si>
  <si>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</si>
  <si>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</si>
  <si>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</si>
  <si>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</si>
  <si>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</si>
  <si>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</si>
  <si>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</si>
  <si>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</si>
  <si>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</si>
  <si>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</si>
  <si>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</si>
  <si>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</si>
  <si>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</si>
  <si>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</si>
  <si>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</si>
  <si>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</si>
  <si>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</si>
  <si>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</si>
  <si>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</si>
  <si>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</si>
  <si>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</si>
  <si>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</si>
  <si>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</si>
  <si>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</si>
  <si>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</si>
  <si>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</si>
  <si>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</si>
  <si>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</si>
  <si>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</si>
  <si>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</si>
  <si>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</si>
  <si>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</si>
  <si>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</si>
  <si>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</si>
  <si>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</si>
  <si>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</si>
  <si>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</si>
  <si>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</si>
  <si>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</si>
  <si>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</si>
  <si>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</si>
  <si>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</si>
  <si>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</si>
  <si>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</si>
  <si>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</si>
  <si>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</si>
  <si>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</si>
  <si>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</si>
  <si>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</si>
  <si>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</si>
  <si>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</si>
  <si>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</si>
  <si>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</si>
  <si>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</si>
  <si>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</si>
  <si>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</si>
  <si>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</si>
  <si>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</si>
  <si>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</si>
  <si>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</si>
  <si>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</si>
  <si>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</si>
  <si>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</si>
  <si>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</si>
  <si>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</si>
  <si>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</si>
  <si>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</si>
  <si>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</si>
  <si>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</si>
  <si>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</si>
  <si>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</si>
  <si>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</si>
  <si>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</si>
  <si>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</si>
  <si>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</si>
  <si>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</si>
  <si>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</si>
  <si>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</si>
  <si>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</si>
  <si>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</si>
  <si>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</si>
  <si>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</si>
  <si>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</si>
  <si>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</si>
  <si>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</si>
  <si>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</si>
  <si>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</si>
  <si>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</si>
  <si>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</si>
  <si>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</si>
  <si>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</si>
  <si>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</si>
  <si>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</si>
  <si>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</si>
  <si>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</si>
  <si>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</si>
  <si>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</si>
  <si>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</si>
  <si>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</si>
  <si>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</si>
  <si>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</si>
  <si>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</si>
  <si>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</si>
  <si>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</si>
  <si>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</si>
  <si>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</si>
  <si>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</si>
  <si>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</si>
  <si>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</si>
  <si>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</si>
  <si>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</si>
  <si>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</si>
  <si>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</si>
  <si>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</si>
  <si>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</si>
  <si>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</si>
  <si>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</si>
  <si>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</si>
  <si>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</si>
  <si>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</si>
  <si>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</si>
  <si>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</si>
  <si>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</si>
  <si>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</si>
  <si>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</si>
  <si>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</si>
  <si>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</si>
  <si>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</si>
  <si>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</si>
  <si>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</si>
  <si>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</si>
  <si>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</si>
  <si>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</si>
  <si>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</si>
  <si>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</si>
  <si>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</si>
  <si>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</si>
  <si>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</si>
  <si>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</si>
  <si>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</si>
  <si>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</si>
  <si>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</si>
  <si>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</si>
  <si>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</si>
  <si>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</si>
  <si>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</si>
  <si>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</si>
  <si>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</si>
  <si>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</si>
  <si>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</si>
  <si>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</si>
  <si>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</si>
  <si>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</si>
  <si>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</si>
  <si>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</si>
  <si>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</si>
  <si>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</si>
  <si>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</si>
  <si>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</si>
  <si>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</si>
  <si>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</si>
  <si>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</si>
  <si>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</si>
  <si>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</si>
  <si>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</si>
  <si>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</si>
  <si>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</si>
  <si>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</si>
  <si>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</si>
  <si>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</si>
  <si>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</si>
  <si>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</si>
  <si>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</si>
  <si>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</si>
  <si>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</si>
  <si>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</si>
  <si>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</si>
  <si>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</si>
  <si>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</si>
  <si>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</si>
  <si>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</si>
  <si>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</si>
  <si>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</si>
  <si>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</si>
  <si>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</si>
  <si>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</si>
  <si>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</si>
  <si>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</si>
  <si>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</si>
  <si>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</si>
  <si>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</si>
  <si>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</si>
  <si>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</si>
  <si>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</si>
  <si>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</si>
  <si>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</si>
  <si>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</si>
  <si>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</si>
  <si>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</si>
  <si>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</si>
  <si>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</si>
  <si>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</si>
  <si>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</si>
  <si>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</si>
  <si>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</si>
  <si>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</si>
  <si>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</si>
  <si>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</si>
  <si>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</si>
  <si>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</si>
  <si>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</si>
  <si>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</si>
  <si>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</si>
  <si>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</si>
  <si>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</si>
  <si>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</si>
  <si>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</si>
  <si>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</si>
  <si>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</si>
  <si>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</si>
  <si>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</si>
  <si>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</si>
  <si>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</si>
  <si>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</si>
  <si>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</si>
  <si>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</si>
  <si>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</si>
  <si>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</si>
  <si>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</si>
  <si>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</si>
  <si>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</si>
  <si>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</si>
  <si>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</si>
  <si>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</si>
  <si>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</si>
  <si>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</si>
  <si>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</si>
  <si>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</si>
  <si>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</si>
  <si>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</si>
  <si>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</si>
  <si>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</si>
  <si>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</si>
  <si>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</si>
  <si>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</si>
  <si>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</si>
  <si>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</si>
  <si>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</si>
  <si>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</si>
  <si>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</si>
  <si>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</si>
  <si>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</si>
  <si>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</si>
  <si>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</si>
  <si>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</si>
  <si>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</si>
  <si>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</si>
  <si>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</si>
  <si>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</si>
  <si>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</si>
  <si>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</si>
  <si>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</si>
  <si>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</si>
  <si>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</si>
  <si>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</si>
  <si>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</si>
  <si>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</si>
  <si>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</si>
  <si>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</si>
  <si>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</si>
  <si>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</si>
  <si>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</si>
  <si>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</si>
  <si>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</si>
  <si>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</si>
  <si>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</si>
  <si>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</si>
  <si>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</si>
  <si>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</si>
  <si>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</si>
  <si>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</si>
  <si>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</si>
  <si>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</si>
  <si>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</si>
  <si>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</si>
  <si>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</si>
  <si>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</si>
  <si>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</si>
  <si>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</si>
  <si>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</si>
  <si>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</si>
  <si>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</si>
  <si>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</si>
  <si>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</si>
  <si>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</si>
  <si>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</si>
  <si>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</si>
  <si>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</si>
  <si>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</si>
  <si>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</si>
  <si>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</si>
  <si>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</si>
  <si>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</si>
  <si>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</si>
  <si>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</si>
  <si>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</si>
  <si>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</si>
  <si>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</si>
  <si>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</si>
  <si>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</si>
  <si>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</si>
  <si>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</si>
  <si>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</si>
  <si>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</si>
  <si>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</si>
  <si>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</si>
  <si>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</si>
  <si>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</si>
  <si>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</si>
  <si>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</si>
  <si>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</si>
  <si>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</si>
  <si>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</si>
  <si>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</si>
  <si>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</si>
  <si>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</si>
  <si>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</si>
  <si>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</si>
  <si>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</si>
  <si>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</si>
  <si>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</si>
  <si>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</si>
  <si>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</si>
  <si>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</si>
  <si>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</si>
  <si>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</si>
  <si>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</si>
  <si>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</si>
  <si>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</si>
  <si>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</si>
  <si>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</si>
  <si>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</si>
  <si>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</si>
  <si>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</si>
  <si>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</si>
  <si>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</si>
  <si>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</si>
  <si>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</si>
  <si>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</si>
  <si>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</si>
  <si>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</si>
  <si>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</si>
  <si>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</si>
  <si>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</si>
  <si>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</si>
  <si>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</si>
  <si>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</si>
  <si>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</si>
  <si>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</si>
  <si>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</si>
  <si>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</si>
  <si>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</si>
  <si>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</si>
  <si>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</si>
  <si>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</si>
  <si>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</si>
  <si>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</si>
  <si>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</si>
  <si>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</si>
  <si>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</si>
  <si>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</si>
  <si>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</si>
  <si>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</si>
  <si>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</si>
  <si>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</si>
  <si>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</si>
  <si>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</si>
  <si>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</si>
  <si>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</si>
  <si>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</si>
  <si>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</si>
  <si>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</si>
  <si>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</si>
  <si>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</si>
  <si>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</si>
  <si>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</si>
  <si>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</si>
  <si>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</si>
  <si>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</si>
  <si>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</si>
  <si>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</si>
  <si>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</si>
  <si>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</si>
  <si>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</si>
  <si>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</si>
  <si>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</si>
  <si>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</si>
  <si>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</si>
  <si>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</si>
  <si>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</si>
  <si>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</si>
  <si>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</si>
  <si>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</si>
  <si>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</si>
  <si>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</si>
  <si>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</si>
  <si>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</si>
  <si>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</si>
  <si>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</si>
  <si>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</si>
  <si>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</si>
  <si>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</si>
  <si>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</si>
  <si>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</si>
  <si>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</si>
  <si>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</si>
  <si>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</si>
  <si>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</si>
  <si>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</si>
  <si>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</si>
  <si>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</si>
  <si>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</si>
  <si>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</si>
  <si>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</si>
  <si>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</si>
  <si>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</si>
  <si>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</si>
  <si>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</si>
  <si>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</si>
  <si>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</si>
  <si>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</si>
  <si>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</si>
  <si>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</si>
  <si>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</si>
  <si>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</si>
  <si>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</si>
  <si>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</si>
  <si>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</si>
  <si>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</si>
  <si>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</si>
  <si>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</si>
  <si>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</si>
  <si>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</si>
  <si>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</si>
  <si>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</si>
  <si>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</si>
  <si>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</si>
  <si>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</si>
  <si>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</si>
  <si>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</si>
  <si>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</si>
  <si>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</si>
  <si>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</si>
  <si>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</si>
  <si>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</si>
  <si>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</si>
  <si>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</si>
  <si>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</si>
  <si>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</si>
  <si>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</si>
  <si>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</si>
  <si>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</si>
  <si>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</si>
  <si>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</si>
  <si>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</si>
  <si>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</si>
  <si>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</si>
  <si>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</si>
  <si>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</si>
  <si>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</si>
  <si>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</si>
  <si>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</si>
  <si>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</si>
  <si>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</si>
  <si>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</si>
  <si>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</si>
  <si>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</si>
  <si>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</si>
  <si>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</si>
  <si>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</si>
  <si>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</si>
  <si>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</si>
  <si>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</si>
  <si>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</si>
  <si>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</si>
  <si>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</si>
  <si>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</si>
  <si>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</si>
  <si>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</si>
  <si>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</si>
  <si>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</si>
  <si>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</si>
  <si>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</si>
  <si>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</si>
  <si>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</si>
  <si>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</si>
  <si>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</si>
  <si>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</si>
  <si>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</si>
  <si>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</si>
  <si>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</si>
  <si>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</si>
  <si>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</si>
  <si>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</si>
  <si>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</si>
  <si>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</si>
  <si>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</si>
  <si>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</si>
  <si>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</si>
  <si>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</si>
  <si>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</si>
  <si>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</si>
  <si>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</si>
  <si>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</si>
  <si>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</si>
  <si>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</si>
  <si>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</si>
  <si>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</si>
  <si>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</si>
  <si>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</si>
  <si>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</si>
  <si>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</si>
  <si>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</si>
  <si>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</si>
  <si>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</si>
  <si>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</si>
  <si>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</si>
  <si>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</si>
  <si>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</si>
  <si>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</si>
  <si>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</si>
  <si>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</si>
  <si>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</si>
  <si>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</si>
  <si>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</si>
  <si>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</si>
  <si>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</si>
  <si>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</si>
  <si>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</si>
  <si>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</si>
  <si>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</si>
  <si>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</si>
  <si>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</si>
  <si>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</si>
  <si>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</si>
  <si>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</si>
  <si>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</si>
  <si>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</si>
  <si>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</si>
  <si>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</si>
  <si>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</si>
  <si>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</si>
  <si>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</si>
  <si>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</si>
  <si>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</si>
  <si>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</si>
  <si>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</si>
  <si>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</si>
  <si>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</si>
  <si>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</si>
  <si>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</si>
  <si>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</si>
  <si>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</si>
  <si>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</si>
  <si>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</si>
  <si>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</si>
  <si>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</si>
  <si>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</si>
  <si>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</si>
  <si>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</si>
  <si>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</si>
  <si>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</si>
  <si>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</si>
  <si>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</si>
  <si>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</si>
  <si>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</si>
  <si>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</si>
  <si>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</si>
  <si>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</si>
  <si>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</si>
  <si>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</si>
  <si>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</si>
  <si>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</si>
  <si>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</si>
  <si>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</si>
  <si>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</si>
  <si>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</si>
  <si>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</si>
  <si>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</si>
  <si>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</si>
  <si>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</si>
  <si>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</si>
  <si>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</si>
  <si>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</si>
  <si>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</si>
  <si>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</si>
  <si>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</si>
  <si>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</si>
  <si>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</si>
  <si>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</si>
  <si>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</si>
  <si>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</si>
  <si>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</si>
  <si>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</si>
  <si>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</si>
  <si>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</si>
  <si>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</si>
  <si>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</si>
  <si>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</si>
  <si>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</si>
  <si>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</si>
  <si>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</si>
  <si>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</si>
  <si>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</si>
  <si>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</si>
  <si>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</si>
  <si>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</si>
  <si>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</si>
  <si>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</si>
  <si>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</si>
  <si>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</si>
  <si>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</si>
  <si>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</si>
  <si>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</si>
  <si>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</si>
  <si>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</si>
  <si>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</si>
  <si>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</si>
  <si>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</si>
  <si>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</si>
  <si>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</si>
  <si>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</si>
  <si>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</si>
  <si>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</si>
  <si>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</si>
  <si>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</si>
  <si>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</si>
  <si>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</si>
  <si>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</si>
  <si>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</si>
  <si>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</si>
  <si>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</si>
  <si>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</si>
  <si>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</si>
  <si>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</si>
  <si>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</si>
  <si>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</si>
  <si>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</si>
  <si>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</si>
  <si>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</si>
  <si>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</si>
  <si>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</si>
  <si>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</si>
  <si>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</si>
  <si>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</si>
  <si>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</si>
  <si>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</si>
  <si>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</si>
  <si>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</si>
  <si>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</si>
  <si>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</si>
  <si>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</si>
  <si>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</si>
  <si>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</si>
  <si>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</si>
  <si>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</si>
  <si>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</si>
  <si>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</si>
  <si>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</si>
  <si>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</si>
  <si>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</si>
  <si>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</si>
  <si>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</si>
  <si>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</si>
  <si>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</si>
  <si>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</si>
  <si>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</si>
  <si>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</si>
  <si>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</si>
  <si>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</si>
  <si>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</si>
  <si>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</si>
  <si>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</si>
  <si>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</si>
  <si>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</si>
  <si>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</si>
  <si>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</si>
  <si>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</si>
  <si>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</si>
  <si>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</si>
  <si>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</si>
  <si>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</si>
  <si>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</si>
  <si>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</si>
  <si>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</si>
  <si>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</si>
  <si>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</si>
  <si>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</si>
  <si>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</si>
  <si>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</si>
  <si>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</si>
  <si>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</si>
  <si>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</si>
  <si>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</si>
  <si>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</si>
  <si>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</si>
  <si>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</si>
  <si>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</si>
  <si>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</si>
  <si>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</si>
  <si>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</si>
  <si>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</si>
  <si>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</si>
  <si>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</si>
  <si>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</si>
  <si>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</si>
  <si>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</si>
  <si>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</si>
  <si>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</si>
  <si>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</si>
  <si>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</si>
  <si>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</si>
  <si>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</si>
  <si>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</si>
  <si>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</si>
  <si>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</si>
  <si>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</si>
  <si>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</si>
  <si>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</si>
  <si>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</si>
  <si>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</si>
  <si>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</si>
  <si>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</si>
  <si>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</si>
  <si>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</si>
  <si>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</si>
  <si>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</si>
  <si>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</si>
  <si>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</si>
  <si>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</si>
  <si>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</si>
  <si>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</si>
  <si>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</si>
  <si>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</si>
  <si>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</si>
  <si>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</si>
  <si>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</si>
  <si>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</si>
  <si>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</si>
  <si>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</si>
  <si>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</si>
  <si>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</si>
  <si>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</si>
  <si>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</si>
  <si>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</si>
  <si>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</si>
  <si>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</si>
  <si>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</si>
  <si>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</si>
  <si>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</si>
  <si>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</si>
  <si>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</si>
  <si>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</si>
  <si>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</si>
  <si>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</si>
  <si>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</si>
  <si>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</si>
  <si>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</si>
  <si>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</si>
  <si>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</si>
  <si>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</si>
  <si>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</si>
  <si>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</si>
  <si>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</si>
  <si>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</si>
  <si>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</si>
  <si>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</si>
  <si>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</si>
  <si>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</si>
  <si>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</si>
  <si>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</si>
  <si>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</si>
  <si>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</si>
  <si>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</si>
  <si>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</si>
  <si>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</si>
  <si>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</si>
  <si>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</si>
  <si>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</si>
  <si>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</si>
  <si>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</si>
  <si>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</si>
  <si>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</si>
  <si>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</si>
  <si>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</si>
  <si>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</si>
  <si>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</si>
  <si>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</si>
  <si>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</si>
  <si>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</si>
  <si>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</si>
  <si>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</si>
  <si>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</si>
  <si>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</si>
  <si>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</si>
  <si>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</si>
  <si>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</si>
  <si>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</si>
  <si>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</si>
  <si>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</si>
  <si>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</si>
  <si>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</si>
  <si>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</si>
  <si>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</si>
  <si>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</si>
  <si>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</si>
  <si>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</si>
  <si>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</si>
  <si>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</si>
  <si>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</si>
  <si>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</si>
  <si>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</si>
  <si>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</si>
  <si>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</si>
  <si>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</si>
  <si>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</si>
  <si>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</si>
  <si>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</si>
  <si>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</si>
  <si>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</si>
  <si>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</si>
  <si>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</si>
  <si>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</si>
  <si>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</si>
  <si>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</si>
  <si>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</si>
  <si>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</si>
  <si>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</si>
  <si>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</si>
  <si>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</si>
  <si>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</si>
  <si>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</si>
  <si>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</si>
  <si>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</si>
  <si>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</si>
  <si>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</si>
  <si>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</si>
  <si>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</si>
  <si>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</si>
  <si>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</si>
  <si>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</si>
  <si>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</si>
  <si>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</si>
  <si>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</si>
  <si>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</si>
  <si>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</si>
  <si>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</si>
  <si>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</si>
  <si>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</si>
  <si>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</si>
  <si>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</si>
  <si>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</si>
  <si>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</si>
  <si>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</si>
  <si>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</si>
  <si>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</si>
  <si>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</si>
  <si>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</si>
  <si>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</si>
  <si>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</si>
  <si>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</si>
  <si>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</si>
  <si>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</si>
  <si>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</si>
  <si>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</si>
  <si>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</si>
  <si>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</si>
  <si>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</si>
  <si>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</si>
  <si>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</si>
  <si>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</si>
  <si>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</si>
  <si>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</si>
  <si>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</si>
  <si>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</si>
  <si>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</si>
  <si>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</si>
  <si>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</si>
  <si>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</si>
  <si>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</si>
  <si>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</si>
  <si>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</si>
  <si>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</si>
  <si>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</si>
  <si>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</si>
  <si>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</si>
  <si>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</si>
  <si>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</si>
  <si>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</si>
  <si>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</si>
  <si>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</si>
  <si>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</si>
  <si>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</si>
  <si>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</si>
  <si>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</si>
  <si>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</si>
  <si>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</si>
  <si>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</si>
  <si>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</si>
  <si>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</si>
  <si>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</si>
  <si>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</si>
  <si>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</si>
  <si>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</si>
  <si>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</si>
  <si>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</si>
  <si>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</si>
  <si>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</si>
  <si>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</si>
  <si>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</si>
  <si>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</si>
  <si>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</si>
  <si>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</si>
  <si>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</si>
  <si>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</si>
  <si>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</si>
  <si>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</si>
  <si>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</si>
  <si>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</si>
  <si>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</si>
  <si>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</si>
  <si>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</si>
  <si>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</si>
  <si>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</si>
  <si>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</si>
  <si>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</si>
  <si>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</si>
  <si>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</si>
  <si>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</si>
  <si>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</si>
  <si>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</si>
  <si>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</si>
  <si>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</si>
  <si>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</si>
  <si>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</si>
  <si>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</si>
  <si>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</si>
  <si>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</si>
  <si>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</si>
  <si>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</si>
  <si>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</si>
  <si>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</si>
  <si>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</si>
  <si>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</si>
  <si>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</si>
  <si>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</si>
  <si>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</si>
  <si>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</si>
  <si>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</si>
  <si>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</si>
  <si>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</si>
  <si>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</si>
  <si>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</si>
  <si>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</si>
  <si>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</si>
  <si>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</si>
  <si>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</si>
  <si>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</si>
  <si>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</si>
  <si>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</si>
  <si>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</si>
  <si>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</si>
  <si>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</si>
  <si>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</si>
  <si>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</si>
  <si>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</si>
  <si>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</si>
  <si>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</si>
  <si>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</si>
  <si>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</si>
  <si>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</si>
  <si>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</si>
  <si>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</si>
  <si>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</si>
  <si>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</si>
  <si>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</si>
  <si>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</si>
  <si>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</si>
  <si>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</si>
  <si>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</si>
  <si>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</si>
  <si>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</si>
  <si>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</si>
  <si>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</si>
  <si>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</si>
  <si>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</si>
  <si>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</si>
  <si>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</si>
  <si>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</si>
  <si>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</si>
  <si>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</si>
  <si>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</si>
  <si>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</si>
  <si>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</si>
  <si>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</si>
  <si>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</si>
  <si>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</si>
  <si>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</si>
  <si>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</si>
  <si>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</si>
  <si>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</si>
  <si>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</si>
  <si>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</si>
  <si>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</si>
  <si>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</si>
  <si>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</si>
  <si>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</si>
  <si>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</si>
  <si>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</si>
  <si>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</si>
  <si>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</si>
  <si>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</si>
  <si>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</si>
  <si>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</si>
  <si>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</si>
  <si>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</si>
  <si>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</si>
  <si>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</si>
  <si>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</si>
  <si>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</si>
  <si>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</si>
  <si>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</si>
  <si>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</si>
  <si>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</si>
  <si>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</si>
  <si>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</si>
  <si>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</si>
  <si>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</si>
  <si>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</si>
  <si>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</si>
  <si>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</si>
  <si>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</si>
  <si>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</si>
  <si>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</si>
  <si>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</si>
  <si>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</si>
  <si>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</si>
  <si>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</si>
  <si>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</si>
  <si>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</si>
  <si>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</si>
  <si>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</si>
  <si>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</si>
  <si>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</si>
  <si>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</si>
  <si>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</si>
  <si>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</si>
  <si>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</si>
  <si>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</si>
  <si>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</si>
  <si>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</si>
  <si>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</si>
  <si>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</si>
  <si>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</si>
  <si>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</si>
  <si>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</si>
  <si>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</si>
  <si>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</si>
  <si>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</si>
  <si>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</si>
  <si>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</si>
  <si>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</si>
  <si>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</si>
  <si>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</si>
  <si>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</si>
  <si>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</si>
  <si>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</si>
  <si>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</si>
  <si>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</si>
  <si>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</si>
  <si>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</si>
  <si>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</si>
  <si>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</si>
  <si>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</si>
  <si>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</si>
  <si>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</si>
  <si>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</si>
  <si>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</si>
  <si>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</si>
  <si>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</si>
  <si>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</si>
  <si>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</si>
  <si>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</si>
  <si>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</si>
  <si>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</si>
  <si>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</si>
  <si>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</si>
  <si>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</si>
  <si>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</si>
  <si>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</si>
  <si>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</si>
  <si>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</si>
  <si>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</si>
  <si>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</si>
  <si>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</si>
  <si>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</si>
  <si>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</si>
  <si>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</si>
  <si>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</si>
  <si>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</si>
  <si>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</si>
  <si>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</si>
  <si>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</si>
  <si>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</si>
  <si>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</si>
  <si>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</si>
  <si>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</si>
  <si>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</si>
  <si>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</si>
  <si>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</si>
  <si>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</si>
  <si>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</si>
  <si>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</si>
  <si>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</si>
  <si>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</si>
  <si>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</si>
  <si>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</si>
  <si>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</si>
  <si>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</si>
  <si>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</si>
  <si>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</si>
  <si>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</si>
  <si>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</si>
  <si>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</si>
  <si>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</si>
  <si>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</si>
  <si>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</si>
  <si>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</si>
  <si>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</si>
  <si>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</si>
  <si>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</si>
  <si>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</si>
  <si>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</si>
  <si>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</si>
  <si>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</si>
  <si>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</si>
  <si>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</si>
  <si>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</si>
  <si>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</si>
  <si>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</si>
  <si>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</si>
  <si>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</si>
  <si>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</si>
  <si>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</si>
  <si>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</si>
  <si>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</si>
  <si>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</si>
  <si>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</si>
  <si>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</si>
  <si>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</si>
  <si>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</si>
  <si>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</si>
  <si>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</si>
  <si>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</si>
  <si>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</si>
  <si>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</si>
  <si>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</si>
  <si>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</si>
  <si>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</si>
  <si>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</si>
  <si>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</si>
  <si>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</si>
  <si>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</si>
  <si>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</si>
  <si>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</si>
  <si>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</si>
  <si>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</si>
  <si>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</si>
  <si>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</si>
  <si>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</si>
  <si>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</si>
  <si>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</si>
  <si>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</si>
  <si>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</si>
  <si>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</si>
  <si>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</si>
  <si>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</si>
  <si>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</si>
  <si>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</si>
  <si>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</si>
  <si>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</si>
  <si>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</si>
  <si>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</si>
  <si>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</si>
  <si>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</si>
  <si>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</si>
  <si>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</si>
  <si>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</si>
  <si>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</si>
  <si>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</si>
  <si>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</si>
  <si>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</si>
  <si>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</si>
  <si>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</si>
  <si>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</si>
  <si>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</si>
  <si>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</si>
  <si>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</si>
  <si>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</si>
  <si>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</si>
  <si>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</si>
  <si>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</si>
  <si>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</si>
  <si>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</si>
  <si>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</si>
  <si>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</si>
  <si>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</si>
  <si>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</si>
  <si>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</si>
  <si>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</si>
  <si>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</si>
  <si>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</si>
  <si>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</si>
  <si>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</si>
  <si>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</si>
  <si>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</si>
  <si>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</si>
  <si>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</si>
  <si>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</si>
  <si>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</si>
  <si>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</si>
  <si>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</si>
  <si>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</si>
  <si>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</si>
  <si>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</si>
  <si>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</si>
  <si>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</si>
  <si>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</si>
  <si>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</si>
  <si>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</si>
  <si>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</si>
  <si>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</si>
  <si>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</si>
  <si>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</si>
  <si>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</si>
  <si>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</si>
  <si>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</si>
  <si>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</si>
  <si>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</si>
  <si>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</si>
  <si>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</si>
  <si>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</si>
  <si>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</si>
  <si>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</si>
  <si>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</si>
  <si>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</si>
  <si>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</si>
  <si>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</si>
  <si>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</si>
  <si>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</si>
  <si>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</si>
  <si>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</si>
  <si>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</si>
  <si>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</si>
  <si>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</si>
  <si>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</si>
  <si>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</si>
  <si>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</si>
  <si>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</si>
  <si>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</si>
  <si>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</si>
  <si>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</si>
  <si>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</si>
  <si>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</si>
  <si>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</si>
  <si>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</si>
  <si>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</si>
  <si>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</si>
  <si>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</si>
  <si>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</si>
  <si>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</si>
  <si>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</si>
  <si>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</si>
  <si>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</si>
  <si>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</si>
  <si>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</si>
  <si>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</si>
  <si>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</si>
  <si>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</si>
  <si>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</si>
  <si>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</si>
  <si>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</si>
  <si>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</si>
  <si>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</si>
  <si>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</si>
  <si>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</si>
  <si>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</si>
  <si>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</si>
  <si>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</si>
  <si>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</si>
  <si>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</si>
  <si>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</si>
  <si>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</si>
  <si>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</si>
  <si>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</si>
  <si>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</si>
  <si>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</si>
  <si>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</si>
  <si>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</si>
  <si>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</si>
  <si>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</si>
  <si>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</si>
  <si>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</si>
  <si>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</si>
  <si>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</si>
  <si>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</si>
  <si>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</si>
  <si>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</si>
  <si>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</si>
  <si>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</si>
  <si>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</si>
  <si>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</si>
  <si>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</si>
  <si>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</si>
  <si>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</si>
  <si>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</si>
  <si>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</si>
  <si>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</si>
  <si>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</si>
  <si>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</si>
  <si>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</si>
  <si>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</si>
  <si>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</si>
  <si>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</si>
  <si>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</si>
  <si>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</si>
  <si>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</si>
  <si>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</si>
  <si>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</si>
  <si>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</si>
  <si>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</si>
  <si>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</si>
  <si>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</si>
  <si>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</si>
  <si>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</si>
  <si>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</si>
  <si>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</si>
  <si>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</si>
  <si>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</si>
  <si>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</si>
  <si>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</si>
  <si>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</si>
  <si>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</si>
  <si>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</si>
  <si>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</si>
  <si>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</si>
  <si>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</si>
  <si>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</si>
  <si>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</si>
  <si>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</si>
  <si>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</si>
  <si>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</si>
  <si>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</si>
  <si>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</si>
  <si>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</si>
  <si>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</si>
  <si>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</si>
  <si>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</si>
  <si>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</si>
  <si>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</si>
  <si>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</si>
  <si>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</si>
  <si>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</si>
  <si>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</si>
  <si>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</si>
  <si>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</si>
  <si>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</si>
  <si>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</si>
  <si>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</si>
  <si>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</si>
  <si>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</si>
  <si>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</si>
  <si>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</si>
  <si>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</si>
  <si>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</si>
  <si>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</si>
  <si>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</si>
  <si>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</si>
  <si>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</si>
  <si>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</si>
  <si>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</si>
  <si>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</si>
  <si>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</si>
  <si>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</si>
  <si>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</si>
  <si>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</si>
  <si>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</si>
  <si>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</si>
  <si>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</si>
  <si>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</si>
  <si>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</si>
  <si>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</si>
  <si>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</si>
  <si>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</si>
  <si>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</si>
  <si>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</si>
  <si>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</si>
  <si>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</si>
  <si>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</si>
  <si>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</si>
  <si>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</si>
  <si>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</si>
  <si>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</si>
  <si>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</si>
  <si>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</si>
  <si>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</si>
  <si>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</si>
  <si>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</si>
  <si>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</si>
  <si>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</si>
  <si>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</si>
  <si>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</si>
  <si>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</si>
  <si>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</si>
  <si>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</si>
  <si>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</si>
  <si>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</si>
  <si>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</si>
  <si>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</si>
  <si>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</si>
  <si>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</si>
  <si>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</si>
  <si>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</si>
  <si>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</si>
  <si>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</si>
  <si>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</si>
  <si>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</si>
  <si>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</si>
  <si>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</si>
  <si>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</si>
  <si>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</si>
  <si>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</si>
  <si>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</si>
  <si>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</si>
  <si>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</si>
  <si>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</si>
  <si>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</si>
  <si>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</si>
  <si>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</si>
  <si>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</si>
  <si>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</si>
  <si>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</si>
  <si>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</si>
  <si>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</si>
  <si>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</si>
  <si>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</si>
  <si>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</si>
  <si>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</si>
  <si>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</si>
  <si>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</si>
  <si>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</si>
  <si>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</si>
  <si>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</si>
  <si>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</si>
  <si>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</si>
  <si>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</si>
  <si>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</si>
  <si>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</si>
  <si>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</si>
  <si>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</si>
  <si>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</si>
  <si>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</si>
  <si>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</si>
  <si>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</si>
  <si>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</si>
  <si>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</si>
  <si>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</si>
  <si>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</si>
  <si>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</si>
  <si>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</si>
  <si>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</si>
  <si>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</si>
  <si>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</si>
  <si>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</si>
  <si>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</si>
  <si>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</si>
  <si>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</si>
  <si>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</si>
  <si>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</si>
  <si>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</si>
  <si>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</si>
  <si>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</si>
  <si>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</si>
  <si>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</si>
  <si>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</si>
  <si>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</si>
  <si>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</si>
  <si>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</si>
  <si>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</si>
  <si>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</si>
  <si>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</si>
  <si>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</si>
  <si>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</si>
  <si>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</si>
  <si>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</si>
  <si>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</si>
  <si>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</si>
  <si>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</si>
  <si>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</si>
  <si>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</si>
  <si>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</si>
  <si>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</si>
  <si>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</si>
  <si>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</si>
  <si>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</si>
  <si>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</si>
  <si>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</si>
  <si>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</si>
  <si>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</si>
  <si>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</si>
  <si>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</si>
  <si>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</si>
  <si>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</si>
  <si>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</si>
  <si>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</si>
  <si>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</si>
  <si>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</si>
  <si>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</si>
  <si>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</si>
  <si>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</si>
  <si>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</si>
  <si>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</si>
  <si>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</si>
  <si>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</si>
  <si>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</si>
  <si>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</si>
  <si>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</si>
  <si>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</si>
  <si>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</si>
  <si>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</si>
  <si>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</si>
  <si>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</si>
  <si>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</si>
  <si>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</si>
  <si>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</si>
  <si>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</si>
  <si>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</si>
  <si>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</si>
  <si>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</si>
  <si>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</si>
  <si>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</si>
  <si>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</si>
  <si>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</si>
  <si>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</si>
  <si>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</si>
  <si>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</si>
  <si>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</si>
  <si>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</si>
  <si>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</si>
  <si>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</si>
  <si>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</si>
  <si>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</si>
  <si>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</si>
  <si>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</si>
  <si>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</si>
  <si>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</si>
  <si>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</si>
  <si>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</si>
  <si>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</si>
  <si>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</si>
  <si>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</si>
  <si>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</si>
  <si>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</si>
  <si>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</si>
  <si>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</si>
  <si>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</si>
  <si>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</si>
  <si>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</si>
  <si>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</si>
  <si>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</si>
  <si>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</si>
  <si>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</si>
  <si>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</si>
  <si>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</si>
  <si>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</si>
  <si>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</si>
  <si>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</si>
  <si>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</si>
  <si>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</si>
  <si>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</si>
  <si>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</si>
  <si>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</si>
  <si>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</si>
  <si>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</si>
  <si>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</si>
  <si>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</si>
  <si>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</si>
  <si>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</si>
  <si>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</si>
  <si>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</si>
  <si>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</si>
  <si>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</si>
  <si>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</si>
  <si>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</si>
  <si>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</si>
  <si>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</si>
  <si>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</si>
  <si>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</si>
  <si>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</si>
  <si>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</si>
  <si>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</si>
  <si>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</si>
  <si>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</si>
  <si>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</si>
  <si>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</si>
  <si>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</si>
  <si>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</si>
  <si>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</si>
  <si>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</si>
  <si>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</si>
  <si>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</si>
  <si>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</si>
  <si>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</si>
  <si>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</si>
  <si>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</si>
  <si>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</si>
  <si>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</si>
  <si>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</si>
  <si>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</si>
  <si>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</si>
  <si>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</si>
  <si>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</si>
  <si>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</si>
  <si>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</si>
  <si>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</si>
  <si>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</si>
  <si>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</si>
  <si>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</si>
  <si>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</si>
  <si>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</si>
  <si>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</si>
  <si>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</si>
  <si>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</si>
  <si>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</si>
  <si>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</si>
  <si>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</si>
  <si>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</si>
  <si>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</si>
  <si>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</si>
  <si>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</si>
  <si>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</si>
  <si>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</si>
  <si>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</si>
  <si>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</si>
  <si>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</si>
  <si>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</si>
  <si>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</si>
  <si>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</si>
  <si>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</si>
  <si>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</si>
  <si>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</si>
  <si>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</si>
  <si>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</si>
  <si>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</si>
  <si>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</si>
  <si>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</si>
  <si>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</si>
  <si>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</si>
  <si>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</si>
  <si>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</si>
  <si>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</si>
  <si>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</si>
  <si>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</si>
  <si>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</si>
  <si>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</si>
  <si>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</si>
  <si>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</si>
  <si>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</si>
  <si>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</si>
  <si>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</si>
  <si>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</si>
  <si>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</si>
  <si>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</si>
  <si>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</si>
  <si>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</si>
  <si>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</si>
  <si>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</si>
  <si>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</si>
  <si>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</si>
  <si>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</si>
  <si>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</si>
  <si>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</si>
  <si>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</si>
  <si>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</si>
  <si>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</si>
  <si>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</si>
  <si>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</si>
  <si>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</si>
  <si>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</si>
  <si>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</si>
  <si>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</si>
  <si>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</si>
  <si>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</si>
  <si>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</si>
  <si>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</si>
  <si>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</si>
  <si>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</si>
  <si>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</si>
  <si>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</si>
  <si>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</si>
  <si>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</si>
  <si>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</si>
  <si>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</si>
  <si>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</si>
  <si>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</si>
  <si>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</si>
  <si>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</si>
  <si>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</si>
  <si>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</si>
  <si>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</si>
  <si>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</si>
  <si>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</si>
  <si>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</si>
  <si>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</si>
  <si>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</si>
  <si>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</si>
  <si>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</si>
  <si>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</si>
  <si>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</si>
  <si>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</si>
  <si>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</si>
  <si>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</si>
  <si>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</si>
  <si>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</si>
  <si>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</si>
  <si>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</si>
  <si>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</si>
  <si>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</si>
  <si>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</si>
  <si>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</si>
  <si>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</si>
  <si>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</si>
  <si>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</si>
  <si>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</si>
  <si>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</si>
  <si>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</si>
  <si>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</si>
  <si>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</si>
  <si>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</si>
  <si>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</si>
  <si>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</si>
  <si>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</si>
  <si>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</si>
  <si>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</si>
  <si>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</si>
  <si>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</si>
  <si>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</si>
  <si>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</si>
  <si>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</si>
  <si>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</si>
  <si>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</si>
  <si>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</si>
  <si>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</si>
  <si>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</si>
  <si>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</si>
  <si>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</si>
  <si>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</si>
  <si>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</si>
  <si>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</si>
  <si>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</si>
  <si>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</si>
  <si>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</si>
  <si>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</si>
  <si>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</si>
  <si>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</si>
  <si>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</si>
  <si>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</si>
  <si>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</si>
  <si>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</si>
  <si>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</si>
  <si>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</si>
  <si>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</si>
  <si>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</si>
  <si>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</si>
  <si>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</si>
  <si>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</si>
  <si>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</si>
  <si>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</si>
  <si>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</si>
  <si>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</si>
  <si>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</si>
  <si>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</si>
  <si>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</si>
  <si>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</si>
  <si>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</si>
  <si>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</si>
  <si>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</si>
  <si>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</si>
  <si>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</si>
  <si>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</si>
  <si>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</si>
  <si>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</si>
  <si>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</si>
  <si>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</si>
  <si>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</si>
  <si>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</si>
  <si>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</si>
  <si>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</si>
  <si>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</si>
  <si>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</si>
  <si>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</si>
  <si>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</si>
  <si>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</si>
  <si>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</si>
  <si>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</si>
  <si>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</si>
  <si>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</si>
  <si>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</si>
  <si>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</si>
  <si>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</si>
  <si>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</si>
  <si>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</si>
  <si>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</si>
  <si>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</si>
  <si>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</si>
  <si>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</si>
  <si>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</si>
  <si>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</si>
  <si>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</si>
  <si>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</si>
  <si>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</si>
  <si>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</si>
  <si>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</si>
  <si>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</si>
  <si>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</si>
  <si>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</si>
  <si>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</si>
  <si>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</si>
  <si>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</si>
  <si>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</si>
  <si>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</si>
  <si>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</si>
  <si>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</si>
  <si>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</si>
  <si>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</si>
  <si>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</si>
  <si>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</si>
  <si>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</si>
  <si>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</si>
  <si>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</si>
  <si>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</si>
  <si>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</si>
  <si>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</si>
  <si>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</si>
  <si>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</si>
  <si>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</si>
  <si>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</si>
  <si>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</si>
  <si>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</si>
  <si>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</si>
  <si>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</si>
  <si>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</si>
  <si>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</si>
  <si>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</si>
  <si>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</si>
  <si>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</si>
  <si>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</si>
  <si>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</si>
  <si>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</si>
  <si>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</si>
  <si>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</si>
  <si>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</si>
  <si>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</si>
  <si>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</si>
  <si>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</si>
  <si>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</si>
  <si>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</si>
  <si>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</si>
  <si>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</si>
  <si>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</si>
  <si>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</si>
  <si>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</si>
  <si>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</si>
  <si>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</si>
  <si>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</si>
  <si>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</si>
  <si>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</si>
  <si>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</si>
  <si>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</si>
  <si>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</si>
  <si>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</si>
  <si>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</si>
  <si>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</si>
  <si>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</si>
  <si>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</si>
  <si>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</si>
  <si>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</si>
  <si>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</si>
  <si>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</si>
  <si>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</si>
  <si>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</si>
  <si>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</si>
  <si>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</si>
  <si>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</si>
  <si>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</si>
  <si>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</si>
  <si>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</si>
  <si>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</si>
  <si>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</si>
  <si>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</si>
  <si>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</si>
  <si>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</si>
  <si>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</si>
  <si>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</si>
  <si>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</si>
  <si>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</si>
  <si>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</si>
  <si>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</si>
  <si>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</si>
  <si>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</si>
  <si>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</si>
  <si>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</si>
  <si>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</si>
  <si>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</si>
  <si>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</si>
  <si>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</si>
  <si>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</si>
  <si>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</si>
  <si>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</si>
  <si>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</si>
  <si>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</si>
  <si>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</si>
  <si>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</si>
  <si>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</si>
  <si>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</si>
  <si>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</si>
  <si>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</si>
  <si>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</si>
  <si>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</si>
  <si>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</si>
  <si>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</si>
  <si>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</si>
  <si>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</si>
  <si>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</si>
  <si>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</si>
  <si>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</si>
  <si>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</si>
  <si>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</si>
  <si>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</si>
  <si>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</si>
  <si>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</si>
  <si>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</si>
  <si>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</si>
  <si>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</si>
  <si>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</si>
  <si>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</si>
  <si>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</si>
  <si>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</si>
  <si>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</si>
  <si>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</si>
  <si>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</si>
  <si>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</si>
  <si>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</si>
  <si>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</si>
  <si>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</si>
  <si>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</si>
  <si>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</si>
  <si>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</si>
  <si>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</si>
  <si>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</si>
  <si>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</si>
  <si>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</si>
  <si>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</si>
  <si>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</si>
  <si>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</si>
  <si>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</si>
  <si>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</si>
  <si>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</si>
  <si>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</si>
  <si>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</si>
  <si>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</si>
  <si>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</si>
  <si>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</si>
  <si>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</si>
  <si>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</si>
  <si>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</si>
  <si>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</si>
  <si>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</si>
  <si>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</si>
  <si>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</si>
  <si>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</si>
  <si>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</si>
  <si>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</si>
  <si>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</si>
  <si>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</si>
  <si>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</si>
  <si>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</si>
  <si>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</si>
  <si>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</si>
  <si>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</si>
  <si>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</si>
  <si>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</si>
  <si>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</si>
  <si>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</si>
  <si>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</si>
  <si>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</si>
  <si>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</si>
  <si>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</si>
  <si>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</si>
  <si>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</si>
  <si>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</si>
  <si>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</si>
  <si>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</si>
  <si>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</si>
  <si>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</si>
  <si>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</si>
  <si>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</si>
  <si>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</si>
  <si>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</si>
  <si>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</si>
  <si>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</si>
  <si>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</si>
  <si>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</si>
  <si>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</si>
  <si>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</si>
  <si>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</si>
  <si>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</si>
  <si>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</si>
  <si>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</si>
  <si>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</si>
  <si>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</si>
  <si>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</si>
  <si>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</si>
  <si>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</si>
  <si>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</si>
  <si>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</si>
  <si>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</si>
  <si>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</si>
  <si>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</si>
  <si>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</si>
  <si>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</si>
  <si>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</si>
  <si>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</si>
  <si>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</si>
  <si>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</si>
  <si>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</si>
  <si>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</si>
  <si>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</si>
  <si>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</si>
  <si>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</si>
  <si>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</si>
  <si>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</si>
  <si>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</si>
  <si>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</si>
  <si>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</si>
  <si>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</si>
  <si>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</si>
  <si>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</si>
  <si>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</si>
  <si>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</si>
  <si>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</si>
  <si>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</si>
  <si>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</si>
  <si>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</si>
  <si>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</si>
  <si>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</si>
  <si>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</si>
  <si>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</si>
  <si>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</si>
  <si>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</si>
  <si>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</si>
  <si>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</si>
  <si>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</si>
  <si>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</si>
  <si>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</si>
  <si>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</si>
  <si>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</si>
  <si>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</si>
  <si>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</si>
  <si>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</si>
  <si>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</si>
  <si>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</si>
  <si>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</si>
  <si>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</si>
  <si>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</si>
  <si>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</si>
  <si>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</si>
  <si>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</si>
  <si>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</si>
  <si>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</si>
  <si>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</si>
  <si>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</si>
  <si>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</si>
  <si>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</si>
  <si>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</si>
  <si>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</si>
  <si>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</si>
  <si>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</si>
  <si>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</si>
  <si>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</si>
  <si>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</si>
  <si>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</si>
  <si>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</si>
  <si>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</si>
  <si>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</si>
  <si>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</si>
  <si>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</si>
  <si>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</si>
  <si>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</si>
  <si>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</si>
  <si>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</si>
  <si>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</si>
  <si>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</si>
  <si>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</si>
  <si>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</si>
  <si>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</si>
  <si>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</si>
  <si>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</si>
  <si>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</si>
  <si>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</si>
  <si>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</si>
  <si>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</si>
  <si>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</si>
  <si>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</si>
  <si>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</si>
  <si>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</si>
  <si>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</si>
  <si>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</si>
  <si>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</si>
  <si>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</si>
  <si>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</si>
  <si>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</si>
  <si>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</si>
  <si>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</si>
  <si>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</si>
  <si>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</si>
  <si>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</si>
  <si>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</si>
  <si>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</si>
  <si>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</si>
  <si>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</si>
  <si>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</si>
  <si>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</si>
  <si>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</si>
  <si>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</si>
  <si>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</si>
  <si>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</si>
  <si>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</si>
  <si>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</si>
  <si>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</si>
  <si>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</si>
  <si>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</si>
  <si>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</si>
  <si>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</si>
  <si>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</si>
  <si>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</si>
  <si>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</si>
  <si>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</si>
  <si>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</si>
  <si>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</si>
  <si>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</si>
  <si>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</si>
  <si>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</si>
  <si>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</si>
  <si>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</si>
  <si>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</si>
  <si>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</si>
  <si>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</si>
  <si>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</si>
  <si>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</si>
  <si>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</si>
  <si>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</si>
  <si>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</si>
  <si>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</si>
  <si>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</si>
  <si>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</si>
  <si>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</si>
  <si>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</si>
  <si>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</si>
  <si>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</si>
  <si>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</si>
  <si>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</si>
  <si>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</si>
  <si>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</si>
  <si>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</si>
  <si>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</si>
  <si>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</si>
  <si>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</si>
  <si>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</si>
  <si>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</si>
  <si>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</si>
  <si>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</si>
  <si>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</si>
  <si>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</si>
  <si>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</si>
  <si>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</si>
  <si>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</si>
  <si>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</si>
  <si>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</si>
  <si>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</si>
  <si>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</si>
  <si>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</si>
  <si>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</si>
  <si>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</si>
  <si>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</si>
  <si>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</si>
  <si>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</si>
  <si>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</si>
  <si>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</si>
  <si>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</si>
  <si>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</si>
  <si>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</si>
  <si>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</si>
  <si>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</si>
  <si>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</si>
  <si>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</si>
  <si>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</si>
  <si>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</si>
  <si>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</si>
  <si>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</si>
  <si>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</si>
  <si>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</si>
  <si>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</si>
  <si>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</si>
  <si>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</si>
  <si>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</si>
  <si>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</si>
  <si>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</si>
  <si>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</si>
  <si>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</si>
  <si>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</si>
  <si>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</si>
  <si>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</si>
  <si>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</si>
  <si>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</si>
  <si>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</si>
  <si>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</si>
  <si>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</si>
  <si>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</si>
  <si>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</si>
  <si>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</si>
  <si>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</si>
  <si>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</si>
  <si>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</si>
  <si>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</si>
  <si>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</si>
  <si>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</si>
  <si>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</si>
  <si>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</si>
  <si>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</si>
  <si>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</si>
  <si>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</si>
  <si>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</si>
  <si>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</si>
  <si>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</si>
  <si>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</si>
  <si>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</si>
  <si>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</si>
  <si>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</si>
  <si>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</si>
  <si>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</si>
  <si>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</si>
  <si>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</si>
  <si>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</si>
  <si>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</si>
  <si>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</si>
  <si>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</si>
  <si>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</si>
  <si>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</si>
  <si>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</si>
  <si>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</si>
  <si>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</si>
  <si>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</si>
  <si>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</si>
  <si>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</si>
  <si>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</si>
  <si>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</si>
  <si>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</si>
  <si>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</si>
  <si>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</si>
  <si>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</si>
  <si>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</si>
  <si>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</si>
  <si>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</si>
  <si>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</si>
  <si>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</si>
  <si>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</si>
  <si>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</si>
  <si>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</si>
  <si>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</si>
  <si>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</si>
  <si>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</si>
  <si>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</si>
  <si>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</si>
  <si>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</si>
  <si>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</si>
  <si>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</si>
  <si>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</si>
  <si>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</si>
  <si>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</si>
  <si>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</si>
  <si>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</si>
  <si>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</si>
  <si>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</si>
  <si>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</si>
  <si>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</si>
  <si>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</si>
  <si>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</si>
  <si>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</si>
  <si>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</si>
  <si>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</si>
  <si>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</si>
  <si>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</si>
  <si>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</si>
  <si>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</si>
  <si>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</si>
  <si>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</si>
  <si>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</si>
  <si>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</si>
  <si>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</si>
  <si>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</si>
  <si>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</si>
  <si>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</si>
  <si>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</si>
  <si>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</si>
  <si>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</si>
  <si>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</si>
  <si>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</si>
  <si>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</si>
  <si>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</si>
  <si>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</si>
  <si>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</si>
  <si>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</si>
  <si>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</si>
  <si>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</si>
  <si>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</si>
  <si>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</si>
  <si>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</si>
  <si>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</si>
  <si>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</si>
  <si>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</si>
  <si>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</si>
  <si>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</si>
  <si>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</si>
  <si>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</si>
  <si>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</si>
  <si>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</si>
  <si>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</si>
  <si>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</si>
  <si>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</si>
  <si>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</si>
  <si>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</si>
  <si>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</si>
  <si>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</si>
  <si>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</si>
  <si>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</si>
  <si>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</si>
  <si>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</si>
  <si>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</si>
  <si>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</si>
  <si>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</si>
  <si>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</si>
  <si>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</si>
  <si>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</si>
  <si>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</si>
  <si>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</si>
  <si>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</si>
  <si>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</si>
  <si>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</si>
  <si>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</si>
  <si>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</si>
  <si>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</si>
  <si>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</si>
  <si>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</si>
  <si>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</si>
  <si>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</si>
  <si>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</si>
  <si>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</si>
  <si>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</si>
  <si>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</si>
  <si>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</si>
  <si>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</si>
  <si>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</si>
  <si>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</si>
  <si>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</si>
  <si>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</si>
  <si>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</si>
  <si>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</si>
  <si>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</si>
  <si>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</si>
  <si>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</si>
  <si>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</si>
  <si>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</si>
  <si>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</si>
  <si>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</si>
  <si>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</si>
  <si>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</si>
  <si>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</si>
  <si>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</si>
  <si>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</si>
  <si>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</si>
  <si>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</si>
  <si>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</si>
  <si>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</si>
  <si>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</si>
  <si>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</si>
  <si>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</si>
  <si>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</si>
  <si>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</si>
  <si>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</si>
  <si>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</si>
  <si>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</si>
  <si>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</si>
  <si>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</si>
  <si>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</si>
  <si>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</si>
  <si>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</si>
  <si>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</si>
  <si>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</si>
  <si>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</si>
  <si>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</si>
  <si>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</si>
  <si>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</si>
  <si>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</si>
  <si>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</si>
  <si>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</si>
  <si>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</si>
  <si>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</si>
  <si>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</si>
  <si>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</si>
  <si>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</si>
  <si>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</si>
  <si>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</si>
  <si>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</si>
  <si>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</si>
  <si>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</si>
  <si>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</si>
  <si>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</si>
  <si>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</si>
  <si>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</si>
  <si>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</si>
  <si>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</si>
  <si>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</si>
  <si>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</si>
  <si>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</si>
  <si>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</si>
  <si>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</si>
  <si>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</si>
  <si>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</si>
  <si>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</si>
  <si>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</si>
  <si>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</si>
  <si>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</si>
  <si>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</si>
  <si>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</si>
  <si>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</si>
  <si>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</si>
  <si>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</si>
  <si>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</si>
  <si>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</si>
  <si>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</si>
  <si>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</si>
  <si>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</si>
  <si>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</si>
  <si>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</si>
  <si>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</si>
  <si>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</si>
  <si>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</si>
  <si>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</si>
  <si>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</si>
  <si>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</si>
  <si>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</si>
  <si>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</si>
  <si>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</si>
  <si>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</si>
  <si>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</si>
  <si>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</si>
  <si>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</si>
  <si>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</si>
  <si>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</si>
  <si>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</si>
  <si>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</si>
  <si>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</si>
  <si>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</si>
  <si>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</si>
  <si>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</si>
  <si>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</si>
  <si>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</si>
  <si>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</si>
  <si>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</si>
  <si>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</si>
  <si>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</si>
  <si>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</si>
  <si>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</si>
  <si>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</si>
  <si>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</si>
  <si>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</si>
  <si>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</si>
  <si>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</si>
  <si>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</si>
  <si>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</si>
  <si>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</si>
  <si>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</si>
  <si>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</si>
  <si>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</si>
  <si>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</si>
  <si>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</si>
  <si>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</si>
  <si>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</si>
  <si>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</si>
  <si>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</si>
  <si>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</si>
  <si>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</si>
  <si>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</si>
  <si>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</si>
  <si>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</si>
  <si>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</si>
  <si>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</si>
  <si>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</si>
  <si>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</si>
  <si>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</si>
  <si>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</si>
  <si>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</si>
  <si>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</si>
  <si>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</si>
  <si>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</si>
  <si>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</si>
  <si>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</si>
  <si>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</si>
  <si>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</si>
  <si>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</si>
  <si>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</si>
  <si>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</si>
  <si>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</si>
  <si>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</si>
  <si>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</si>
  <si>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</si>
  <si>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</si>
  <si>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</si>
  <si>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</si>
  <si>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</si>
  <si>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</si>
  <si>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</si>
  <si>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</si>
  <si>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</si>
  <si>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</si>
  <si>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</si>
  <si>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</si>
  <si>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</si>
  <si>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</si>
  <si>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</si>
  <si>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</si>
  <si>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</si>
  <si>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</si>
  <si>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</si>
  <si>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</si>
  <si>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</si>
  <si>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</si>
  <si>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</si>
  <si>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</si>
  <si>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</si>
  <si>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</si>
  <si>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</si>
  <si>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</si>
  <si>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</si>
  <si>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</si>
  <si>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</si>
  <si>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</si>
  <si>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</si>
  <si>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</si>
  <si>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</si>
  <si>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</si>
  <si>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</si>
  <si>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</si>
  <si>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</si>
  <si>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</si>
  <si>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</si>
  <si>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</si>
  <si>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</si>
  <si>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</si>
  <si>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</si>
  <si>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</si>
  <si>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</si>
  <si>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</si>
  <si>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</si>
  <si>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</si>
  <si>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</si>
  <si>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</si>
  <si>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</si>
  <si>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</si>
  <si>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</si>
  <si>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</si>
  <si>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</si>
  <si>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</si>
  <si>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</si>
  <si>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</si>
  <si>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</si>
  <si>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</si>
  <si>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</si>
  <si>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</si>
  <si>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</si>
  <si>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</si>
  <si>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</si>
  <si>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</si>
  <si>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</si>
  <si>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</si>
  <si>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</si>
  <si>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</si>
  <si>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</si>
  <si>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</si>
  <si>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</si>
  <si>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</si>
  <si>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</si>
  <si>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</si>
  <si>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</si>
  <si>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</si>
  <si>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</si>
  <si>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</si>
  <si>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</si>
  <si>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</si>
  <si>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</si>
  <si>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</si>
  <si>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</si>
  <si>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</si>
  <si>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</si>
  <si>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</si>
  <si>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</si>
  <si>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</si>
  <si>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</si>
  <si>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</si>
  <si>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</si>
  <si>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</si>
  <si>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</si>
  <si>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</si>
  <si>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</si>
  <si>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</si>
  <si>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</si>
  <si>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</si>
  <si>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</si>
  <si>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</si>
  <si>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</si>
  <si>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</si>
  <si>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</si>
  <si>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</si>
  <si>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</si>
  <si>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</si>
  <si>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</si>
  <si>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</si>
  <si>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</si>
  <si>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</si>
  <si>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</si>
  <si>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</si>
  <si>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</si>
  <si>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</si>
  <si>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</si>
  <si>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</si>
  <si>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</si>
  <si>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</si>
  <si>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</si>
  <si>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</si>
  <si>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</si>
  <si>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</si>
  <si>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</si>
  <si>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</si>
  <si>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</si>
  <si>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</si>
  <si>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</si>
  <si>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</si>
  <si>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</si>
  <si>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</si>
  <si>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</si>
  <si>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</si>
  <si>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</si>
  <si>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</si>
  <si>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</si>
  <si>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</si>
  <si>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</si>
  <si>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</si>
  <si>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</si>
  <si>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</si>
  <si>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</si>
  <si>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</si>
  <si>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</si>
  <si>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</si>
  <si>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</si>
  <si>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</si>
  <si>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</si>
  <si>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</si>
  <si>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</si>
  <si>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</si>
  <si>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</si>
  <si>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</si>
  <si>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</si>
  <si>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</si>
  <si>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</si>
  <si>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</si>
  <si>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</si>
  <si>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</si>
  <si>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</si>
  <si>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</si>
  <si>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</si>
  <si>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</si>
  <si>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</si>
  <si>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</si>
  <si>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</si>
  <si>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</si>
  <si>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</si>
  <si>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</si>
  <si>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</si>
  <si>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</si>
  <si>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</si>
  <si>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</si>
  <si>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</si>
  <si>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</si>
  <si>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</si>
  <si>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</si>
  <si>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</si>
  <si>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</si>
  <si>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</si>
  <si>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</si>
  <si>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</si>
  <si>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</si>
  <si>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</si>
  <si>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</si>
  <si>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</si>
  <si>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</si>
  <si>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</si>
  <si>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</si>
  <si>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</si>
  <si>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</si>
  <si>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</si>
  <si>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</si>
  <si>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</si>
  <si>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</si>
  <si>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</si>
  <si>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</si>
  <si>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</si>
  <si>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</si>
  <si>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</si>
  <si>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</si>
  <si>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</si>
  <si>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</si>
  <si>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</si>
  <si>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</si>
  <si>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</si>
  <si>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</si>
  <si>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</si>
  <si>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</si>
  <si>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</si>
  <si>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</si>
  <si>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</si>
  <si>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</si>
  <si>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</si>
  <si>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</si>
  <si>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</si>
  <si>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</si>
  <si>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</si>
  <si>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</si>
  <si>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</si>
  <si>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</si>
  <si>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</si>
  <si>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</si>
  <si>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</si>
  <si>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</si>
  <si>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</si>
  <si>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</si>
  <si>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</si>
  <si>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</si>
  <si>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</si>
  <si>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</si>
  <si>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</si>
  <si>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</si>
  <si>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</si>
  <si>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</si>
  <si>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</si>
  <si>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</si>
  <si>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</si>
  <si>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</si>
  <si>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</si>
  <si>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</si>
  <si>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</si>
  <si>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</si>
  <si>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</si>
  <si>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</si>
  <si>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</si>
  <si>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</si>
  <si>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</si>
  <si>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</si>
  <si>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</si>
  <si>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</si>
  <si>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</si>
  <si>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</si>
  <si>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</si>
  <si>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</si>
  <si>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</si>
  <si>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</si>
  <si>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</si>
  <si>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</si>
  <si>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</si>
  <si>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</si>
  <si>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</si>
  <si>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</si>
  <si>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</si>
  <si>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</si>
  <si>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</si>
  <si>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</si>
  <si>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</si>
  <si>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</si>
  <si>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</si>
  <si>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</si>
  <si>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</si>
  <si>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</si>
  <si>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</si>
  <si>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</si>
  <si>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</si>
  <si>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</si>
  <si>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</si>
  <si>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</si>
  <si>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</si>
  <si>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</si>
  <si>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</si>
  <si>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</si>
  <si>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</si>
  <si>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</si>
  <si>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</si>
  <si>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</si>
  <si>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</si>
  <si>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</si>
  <si>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</si>
  <si>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</si>
  <si>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</si>
  <si>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</si>
  <si>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</si>
  <si>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</si>
  <si>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</si>
  <si>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</si>
  <si>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</si>
  <si>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</si>
  <si>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</si>
  <si>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</si>
  <si>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</si>
  <si>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</si>
  <si>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</si>
  <si>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</si>
  <si>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</si>
  <si>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</si>
  <si>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</si>
  <si>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</si>
  <si>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</si>
  <si>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</si>
  <si>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</si>
  <si>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</si>
  <si>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</si>
  <si>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</si>
  <si>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</si>
  <si>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</si>
  <si>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</si>
  <si>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</si>
  <si>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</si>
  <si>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</si>
  <si>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</si>
  <si>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</si>
  <si>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</si>
  <si>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</si>
  <si>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</si>
  <si>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</si>
  <si>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</si>
  <si>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</si>
  <si>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</si>
  <si>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</si>
  <si>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</si>
  <si>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</si>
  <si>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</si>
  <si>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</si>
  <si>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</si>
  <si>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</si>
  <si>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</si>
  <si>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</si>
  <si>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</si>
  <si>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</si>
  <si>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</si>
  <si>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</si>
  <si>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</si>
  <si>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</si>
  <si>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</si>
  <si>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</si>
  <si>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</si>
  <si>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</si>
  <si>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</si>
  <si>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</si>
  <si>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</si>
  <si>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</si>
  <si>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</si>
  <si>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</si>
  <si>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</si>
  <si>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</si>
  <si>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</si>
  <si>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</si>
  <si>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</si>
  <si>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</si>
  <si>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</si>
  <si>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</si>
  <si>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</si>
  <si>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</si>
  <si>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</si>
  <si>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</si>
  <si>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</si>
  <si>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</si>
  <si>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</si>
  <si>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</si>
  <si>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</si>
  <si>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</si>
  <si>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</si>
  <si>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</si>
  <si>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</si>
  <si>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</si>
  <si>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</si>
  <si>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</si>
  <si>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</si>
  <si>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</si>
  <si>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</si>
  <si>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</si>
  <si>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</si>
  <si>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</si>
  <si>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</si>
  <si>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</si>
  <si>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</si>
  <si>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</si>
  <si>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</si>
  <si>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</si>
  <si>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</si>
  <si>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</si>
  <si>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</si>
  <si>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</si>
  <si>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</si>
  <si>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</si>
  <si>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</si>
  <si>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</si>
  <si>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</si>
  <si>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</si>
  <si>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</si>
  <si>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</si>
  <si>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</si>
  <si>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</si>
  <si>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</si>
  <si>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</si>
  <si>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</si>
  <si>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</si>
  <si>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</si>
  <si>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</si>
  <si>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</si>
  <si>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</si>
  <si>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</si>
  <si>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</si>
  <si>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</si>
  <si>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</si>
  <si>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</si>
  <si>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</si>
  <si>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</si>
  <si>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</si>
  <si>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</si>
  <si>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</si>
  <si>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</si>
  <si>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</si>
  <si>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</si>
  <si>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</si>
  <si>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</si>
  <si>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</si>
  <si>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</si>
  <si>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</si>
  <si>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</si>
  <si>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</si>
  <si>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</si>
  <si>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</si>
  <si>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</si>
  <si>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</si>
  <si>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</si>
  <si>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</si>
  <si>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</si>
  <si>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</si>
  <si>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</si>
  <si>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</si>
  <si>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</si>
  <si>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</si>
  <si>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</si>
  <si>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</si>
  <si>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</si>
  <si>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</si>
  <si>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</si>
  <si>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</si>
  <si>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</si>
  <si>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</si>
  <si>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</si>
  <si>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</si>
  <si>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</si>
  <si>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</si>
  <si>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</si>
  <si>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</si>
  <si>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</si>
  <si>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</si>
  <si>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</si>
  <si>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</si>
  <si>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</si>
  <si>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</si>
  <si>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</si>
  <si>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</si>
  <si>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</si>
  <si>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</si>
  <si>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</si>
  <si>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</si>
  <si>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</si>
  <si>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</si>
  <si>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</si>
  <si>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</si>
  <si>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</si>
  <si>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</si>
  <si>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</si>
  <si>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</si>
  <si>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</si>
  <si>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</si>
  <si>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</si>
  <si>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</si>
  <si>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</si>
  <si>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</si>
  <si>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</si>
  <si>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</si>
  <si>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</si>
  <si>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</si>
  <si>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</si>
  <si>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</si>
  <si>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</si>
  <si>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</si>
  <si>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</si>
  <si>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</si>
  <si>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</si>
  <si>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</si>
  <si>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</si>
  <si>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</si>
  <si>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</si>
  <si>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</si>
  <si>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</si>
  <si>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</si>
  <si>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</si>
  <si>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</si>
  <si>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</si>
  <si>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</si>
  <si>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</si>
  <si>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</si>
  <si>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</si>
  <si>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</si>
  <si>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</si>
  <si>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</si>
  <si>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</si>
  <si>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</si>
  <si>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</si>
  <si>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</si>
  <si>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</si>
  <si>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</si>
  <si>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</si>
  <si>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</si>
  <si>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</si>
  <si>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</si>
  <si>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</si>
  <si>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</si>
  <si>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</si>
  <si>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</si>
  <si>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</si>
  <si>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</si>
  <si>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</si>
  <si>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</si>
  <si>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</si>
  <si>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</si>
  <si>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</si>
  <si>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</si>
  <si>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</si>
  <si>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</si>
  <si>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</si>
  <si>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</si>
  <si>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</si>
  <si>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</si>
  <si>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</si>
  <si>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</si>
  <si>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</si>
  <si>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</si>
  <si>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</si>
  <si>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</si>
  <si>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</si>
  <si>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</si>
  <si>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</si>
  <si>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</si>
  <si>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</si>
  <si>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</si>
  <si>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</si>
  <si>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</si>
  <si>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</si>
  <si>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</si>
  <si>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</si>
  <si>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</si>
  <si>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</si>
  <si>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</si>
  <si>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</si>
  <si>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</si>
  <si>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</si>
  <si>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</si>
  <si>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</si>
  <si>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</si>
  <si>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</si>
  <si>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</si>
  <si>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</si>
  <si>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</si>
  <si>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</si>
  <si>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</si>
  <si>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</si>
  <si>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</si>
  <si>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</si>
  <si>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</si>
  <si>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</si>
  <si>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</si>
  <si>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</si>
  <si>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</si>
  <si>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</si>
  <si>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</si>
  <si>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</si>
  <si>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</si>
  <si>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</si>
  <si>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</si>
  <si>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</si>
  <si>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</si>
  <si>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</si>
  <si>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</si>
  <si>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</si>
  <si>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</si>
  <si>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</si>
  <si>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</si>
  <si>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</si>
  <si>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</si>
  <si>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</si>
  <si>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</si>
  <si>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</si>
  <si>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</si>
  <si>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</si>
  <si>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</si>
  <si>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</si>
  <si>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</si>
  <si>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</si>
  <si>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</si>
  <si>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</si>
  <si>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</si>
  <si>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</si>
  <si>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</si>
  <si>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</si>
  <si>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</si>
  <si>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</si>
  <si>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</si>
  <si>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</si>
  <si>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</si>
  <si>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</si>
  <si>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</si>
  <si>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</si>
  <si>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</si>
  <si>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</si>
  <si>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</si>
  <si>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</si>
  <si>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</si>
  <si>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</si>
  <si>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</si>
  <si>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</si>
  <si>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</si>
  <si>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</si>
  <si>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</si>
  <si>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</si>
  <si>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</si>
  <si>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</si>
  <si>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</si>
  <si>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</si>
  <si>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</si>
  <si>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</si>
  <si>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</si>
  <si>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</si>
  <si>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</si>
  <si>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</si>
  <si>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</si>
  <si>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</si>
  <si>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</si>
  <si>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</si>
  <si>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</si>
  <si>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</si>
  <si>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</si>
  <si>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</si>
  <si>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</si>
  <si>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</si>
  <si>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</si>
  <si>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</si>
  <si>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</si>
  <si>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</si>
  <si>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</si>
  <si>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</si>
  <si>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</si>
  <si>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</si>
  <si>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</si>
  <si>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</si>
  <si>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</si>
  <si>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</si>
  <si>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</si>
  <si>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</si>
  <si>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</si>
  <si>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</si>
  <si>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</si>
  <si>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</si>
  <si>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</si>
  <si>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</si>
  <si>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</si>
  <si>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</si>
  <si>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</si>
  <si>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</si>
  <si>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</si>
  <si>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</si>
  <si>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</si>
  <si>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</si>
  <si>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</si>
  <si>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</si>
  <si>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</si>
  <si>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</si>
  <si>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</si>
  <si>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</si>
  <si>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</si>
  <si>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</si>
  <si>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</si>
  <si>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</si>
  <si>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</si>
  <si>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</si>
  <si>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</si>
  <si>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</si>
  <si>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</si>
  <si>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</si>
  <si>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</si>
  <si>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</si>
  <si>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</si>
  <si>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</si>
  <si>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</si>
  <si>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</si>
  <si>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</si>
  <si>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</si>
  <si>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</si>
  <si>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</si>
  <si>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</si>
  <si>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</si>
  <si>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</si>
  <si>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</si>
  <si>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</si>
  <si>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</si>
  <si>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</si>
  <si>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</si>
  <si>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</si>
  <si>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</si>
  <si>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</si>
  <si>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</si>
  <si>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</si>
  <si>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</si>
  <si>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</si>
  <si>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</si>
  <si>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</si>
  <si>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</si>
  <si>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</si>
  <si>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</si>
  <si>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</si>
  <si>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</si>
  <si>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</si>
  <si>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</si>
  <si>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</si>
  <si>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</si>
  <si>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</si>
  <si>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</si>
  <si>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</si>
  <si>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</si>
  <si>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</si>
  <si>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</si>
  <si>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</si>
  <si>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</si>
  <si>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</si>
  <si>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</si>
  <si>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</si>
  <si>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</si>
  <si>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</si>
  <si>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</si>
  <si>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</si>
  <si>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</si>
  <si>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</si>
  <si>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</si>
  <si>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</si>
  <si>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</si>
  <si>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</si>
  <si>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</si>
  <si>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</si>
  <si>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</si>
  <si>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</si>
  <si>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</si>
  <si>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</si>
  <si>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</si>
  <si>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</si>
  <si>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</si>
  <si>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</si>
  <si>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</si>
  <si>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</si>
  <si>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</si>
  <si>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</si>
  <si>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</si>
  <si>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</si>
  <si>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</si>
  <si>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</si>
  <si>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</si>
  <si>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</si>
  <si>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</si>
  <si>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</si>
  <si>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</si>
  <si>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</si>
  <si>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</si>
  <si>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</si>
  <si>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</si>
  <si>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</si>
  <si>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</si>
  <si>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</si>
  <si>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</si>
  <si>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</si>
  <si>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</si>
  <si>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</si>
  <si>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</si>
  <si>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</si>
  <si>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</si>
  <si>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</si>
  <si>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</si>
  <si>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</si>
  <si>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</si>
  <si>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</si>
  <si>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</si>
  <si>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</si>
  <si>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</si>
  <si>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</si>
  <si>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</si>
  <si>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</si>
  <si>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</si>
  <si>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</si>
  <si>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</si>
  <si>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</si>
  <si>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</si>
  <si>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</si>
  <si>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</si>
  <si>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</si>
  <si>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</si>
  <si>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</si>
  <si>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</si>
  <si>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</si>
  <si>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</si>
  <si>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</si>
  <si>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</si>
  <si>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</si>
  <si>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</si>
  <si>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</si>
  <si>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</si>
  <si>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</si>
  <si>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</si>
  <si>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</si>
  <si>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</si>
  <si>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</si>
  <si>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</si>
  <si>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</si>
  <si>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</si>
  <si>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</si>
  <si>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</si>
  <si>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</si>
  <si>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</si>
  <si>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</si>
  <si>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</si>
  <si>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</si>
  <si>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</si>
  <si>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</si>
  <si>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</si>
  <si>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</si>
  <si>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</si>
  <si>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</si>
  <si>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</si>
  <si>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</si>
  <si>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</si>
  <si>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</si>
  <si>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</si>
  <si>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</si>
  <si>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</si>
  <si>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</si>
  <si>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</si>
  <si>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</si>
  <si>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</si>
  <si>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</si>
  <si>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</si>
  <si>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</si>
  <si>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</si>
  <si>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</si>
  <si>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</si>
  <si>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</si>
  <si>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</si>
  <si>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</si>
  <si>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</si>
  <si>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</si>
  <si>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</si>
  <si>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</si>
  <si>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</si>
  <si>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</si>
  <si>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</si>
  <si>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</si>
  <si>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</si>
  <si>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</si>
  <si>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</si>
  <si>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</si>
  <si>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</si>
  <si>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</si>
  <si>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</si>
  <si>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</si>
  <si>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</si>
  <si>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</si>
  <si>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</si>
  <si>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</si>
  <si>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</si>
  <si>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</si>
  <si>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</si>
  <si>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</si>
  <si>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</si>
  <si>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</si>
  <si>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</si>
  <si>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</si>
  <si>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</si>
  <si>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</si>
  <si>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</si>
  <si>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</si>
  <si>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</si>
  <si>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</si>
  <si>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</si>
  <si>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</si>
  <si>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</si>
  <si>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</si>
  <si>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</si>
  <si>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</si>
  <si>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</si>
  <si>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</si>
  <si>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</si>
  <si>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</si>
  <si>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</si>
  <si>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</si>
  <si>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</si>
  <si>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</si>
  <si>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</si>
  <si>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</si>
  <si>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</si>
  <si>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</si>
  <si>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</si>
  <si>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</si>
  <si>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</si>
  <si>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</si>
  <si>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</si>
  <si>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</si>
  <si>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</si>
  <si>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</si>
  <si>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</si>
  <si>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</si>
  <si>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</si>
  <si>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</si>
  <si>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</si>
  <si>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</si>
  <si>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</si>
  <si>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</si>
  <si>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</si>
  <si>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</si>
  <si>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</si>
  <si>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</si>
  <si>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</si>
  <si>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</si>
  <si>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</si>
  <si>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</si>
  <si>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</si>
  <si>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</si>
  <si>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</si>
  <si>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</si>
  <si>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</si>
  <si>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</si>
  <si>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</si>
  <si>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</si>
  <si>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</si>
  <si>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</si>
  <si>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</si>
  <si>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</si>
  <si>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</si>
  <si>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</si>
  <si>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</si>
  <si>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</si>
  <si>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</si>
  <si>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</si>
  <si>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</si>
  <si>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</si>
  <si>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</si>
  <si>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</si>
  <si>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</si>
  <si>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</si>
  <si>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</si>
  <si>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</si>
  <si>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</si>
  <si>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</si>
  <si>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</si>
  <si>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</si>
  <si>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</si>
  <si>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</si>
  <si>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</si>
  <si>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</si>
  <si>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</si>
  <si>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</si>
  <si>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</si>
  <si>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</si>
  <si>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</si>
  <si>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</si>
  <si>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</si>
  <si>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</si>
  <si>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</si>
  <si>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</si>
  <si>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</si>
  <si>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</si>
  <si>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</si>
  <si>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</si>
  <si>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</si>
  <si>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</si>
  <si>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</si>
  <si>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</si>
  <si>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</si>
  <si>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</si>
  <si>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</si>
  <si>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</si>
  <si>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</si>
  <si>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</si>
  <si>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</si>
  <si>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</si>
  <si>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</si>
  <si>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</si>
  <si>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</si>
  <si>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</si>
  <si>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</si>
  <si>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</si>
  <si>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</si>
  <si>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</si>
  <si>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</si>
  <si>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</si>
  <si>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</si>
  <si>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</si>
  <si>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</si>
  <si>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</si>
  <si>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</si>
  <si>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</si>
  <si>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</si>
  <si>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</si>
  <si>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</si>
  <si>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</si>
  <si>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</si>
  <si>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</si>
  <si>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</si>
  <si>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</si>
  <si>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</si>
  <si>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</si>
  <si>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</si>
  <si>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</si>
  <si>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</si>
  <si>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</si>
  <si>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</si>
  <si>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</si>
  <si>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</si>
  <si>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</si>
  <si>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</si>
  <si>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</si>
  <si>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</si>
  <si>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</si>
  <si>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</si>
  <si>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</si>
  <si>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</si>
  <si>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</si>
  <si>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</si>
  <si>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</si>
  <si>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</si>
  <si>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</si>
  <si>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</si>
  <si>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</si>
  <si>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</si>
  <si>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</si>
  <si>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</si>
  <si>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</si>
  <si>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</si>
  <si>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</si>
  <si>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</si>
  <si>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</si>
  <si>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</si>
  <si>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</si>
  <si>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</si>
  <si>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</si>
  <si>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</si>
  <si>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</si>
  <si>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</si>
  <si>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</si>
  <si>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</si>
  <si>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</si>
  <si>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</si>
  <si>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</si>
  <si>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</si>
  <si>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</si>
  <si>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</si>
  <si>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</si>
  <si>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</si>
  <si>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</si>
  <si>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</si>
  <si>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</si>
  <si>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</si>
  <si>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</si>
  <si>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</si>
  <si>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</si>
  <si>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</si>
  <si>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</si>
  <si>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</si>
  <si>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</si>
  <si>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</si>
  <si>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</si>
  <si>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</si>
  <si>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</si>
  <si>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</si>
  <si>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</si>
  <si>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</si>
  <si>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</si>
  <si>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</si>
  <si>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</si>
  <si>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</si>
  <si>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</si>
  <si>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</si>
  <si>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</si>
  <si>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</si>
  <si>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</si>
  <si>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</si>
  <si>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</si>
  <si>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</si>
  <si>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</si>
  <si>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</si>
  <si>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</si>
  <si>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</si>
  <si>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</si>
  <si>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</si>
  <si>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</si>
  <si>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</si>
  <si>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</si>
  <si>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</si>
  <si>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</si>
  <si>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</si>
  <si>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</si>
  <si>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</si>
  <si>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</si>
  <si>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</si>
  <si>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</si>
  <si>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</si>
  <si>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</si>
  <si>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</si>
  <si>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</si>
  <si>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</si>
  <si>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</si>
  <si>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</si>
  <si>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</si>
  <si>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</si>
  <si>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</si>
  <si>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</si>
  <si>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</si>
  <si>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</si>
  <si>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</si>
  <si>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</si>
  <si>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</si>
  <si>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</si>
  <si>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</si>
  <si>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</si>
  <si>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</si>
  <si>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</si>
  <si>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</si>
  <si>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</si>
  <si>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</si>
  <si>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</si>
  <si>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</si>
  <si>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</si>
  <si>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</si>
  <si>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</si>
  <si>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</si>
  <si>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</si>
  <si>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</si>
  <si>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</si>
  <si>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</si>
  <si>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</si>
  <si>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</si>
  <si>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</si>
  <si>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</si>
  <si>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</si>
  <si>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</si>
  <si>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</si>
  <si>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</si>
  <si>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</si>
  <si>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</si>
  <si>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</si>
  <si>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</si>
  <si>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</si>
  <si>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</si>
  <si>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</si>
  <si>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</si>
  <si>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</si>
  <si>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</si>
  <si>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</si>
  <si>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</si>
  <si>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</si>
  <si>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</si>
  <si>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</si>
  <si>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</si>
  <si>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</si>
  <si>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</si>
  <si>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</si>
  <si>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</si>
  <si>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</si>
  <si>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</si>
  <si>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</si>
  <si>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</si>
  <si>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</si>
  <si>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</si>
  <si>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</si>
  <si>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</si>
  <si>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</si>
  <si>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</si>
  <si>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</si>
  <si>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</si>
  <si>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</si>
  <si>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</si>
  <si>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</si>
  <si>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</si>
  <si>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</si>
  <si>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</si>
  <si>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</si>
  <si>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</si>
  <si>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</si>
  <si>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</si>
  <si>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</si>
  <si>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</si>
  <si>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</si>
  <si>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</si>
  <si>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</si>
  <si>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</si>
  <si>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</si>
  <si>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</si>
  <si>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</si>
  <si>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</si>
  <si>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</si>
  <si>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</si>
  <si>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</si>
  <si>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</si>
  <si>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</si>
  <si>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</si>
  <si>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</si>
  <si>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</si>
  <si>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</si>
  <si>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</si>
  <si>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</si>
  <si>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</si>
  <si>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</si>
  <si>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</si>
  <si>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</si>
  <si>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</si>
  <si>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</si>
  <si>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</si>
  <si>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</si>
  <si>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</si>
  <si>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</si>
  <si>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</si>
  <si>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</si>
  <si>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</si>
  <si>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</si>
  <si>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</si>
  <si>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</si>
  <si>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</si>
  <si>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</si>
  <si>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</si>
  <si>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</si>
  <si>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</si>
  <si>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</si>
  <si>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</si>
  <si>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</si>
  <si>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</si>
  <si>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</si>
  <si>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</si>
  <si>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</si>
  <si>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</si>
  <si>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</si>
  <si>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</si>
  <si>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</si>
  <si>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</si>
  <si>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</si>
  <si>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</si>
  <si>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</si>
  <si>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</si>
  <si>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</si>
  <si>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</si>
  <si>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</si>
  <si>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</si>
  <si>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</si>
  <si>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</si>
  <si>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</si>
  <si>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</si>
  <si>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</si>
  <si>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</si>
  <si>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</si>
  <si>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</si>
  <si>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</si>
  <si>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</si>
  <si>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</si>
  <si>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</si>
  <si>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</si>
  <si>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</si>
  <si>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</si>
  <si>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</si>
  <si>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</si>
  <si>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</si>
  <si>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</si>
  <si>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</si>
  <si>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</si>
  <si>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</si>
  <si>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</si>
  <si>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</si>
  <si>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</si>
  <si>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</si>
  <si>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</si>
  <si>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</si>
  <si>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</si>
  <si>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</si>
  <si>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</si>
  <si>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</si>
  <si>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</si>
  <si>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</si>
  <si>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</si>
  <si>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</si>
  <si>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</si>
  <si>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</si>
  <si>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</si>
  <si>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</si>
  <si>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</si>
  <si>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</si>
  <si>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</si>
  <si>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</si>
  <si>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</si>
  <si>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</si>
  <si>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</si>
  <si>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</si>
  <si>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</si>
  <si>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</si>
  <si>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</si>
  <si>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</si>
  <si>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</si>
  <si>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</si>
  <si>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</si>
  <si>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</si>
  <si>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</si>
  <si>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</si>
  <si>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</si>
  <si>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</si>
  <si>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</si>
  <si>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</si>
  <si>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</si>
  <si>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</si>
  <si>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</si>
  <si>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</si>
  <si>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</si>
  <si>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</si>
  <si>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</si>
  <si>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</si>
  <si>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</si>
  <si>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</si>
  <si>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</si>
  <si>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</si>
  <si>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</si>
  <si>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</si>
  <si>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</si>
  <si>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</si>
  <si>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</si>
  <si>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</si>
  <si>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</si>
  <si>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</si>
  <si>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</si>
  <si>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</si>
  <si>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</si>
  <si>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</si>
  <si>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</si>
  <si>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</si>
  <si>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</si>
  <si>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</si>
  <si>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</si>
  <si>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</si>
  <si>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</si>
  <si>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</si>
  <si>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</si>
  <si>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</si>
  <si>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</si>
  <si>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</si>
  <si>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</si>
  <si>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</si>
  <si>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</si>
  <si>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</si>
  <si>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</si>
  <si>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</si>
  <si>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</si>
  <si>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</si>
  <si>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</si>
  <si>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</si>
  <si>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</si>
  <si>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</si>
  <si>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</si>
  <si>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</si>
  <si>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</si>
  <si>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</si>
  <si>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</si>
  <si>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</si>
  <si>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</si>
  <si>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</si>
  <si>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</si>
  <si>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</si>
  <si>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</si>
  <si>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</si>
  <si>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</si>
  <si>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</si>
  <si>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</si>
  <si>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</si>
  <si>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</si>
  <si>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</si>
  <si>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</si>
  <si>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</si>
  <si>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</si>
  <si>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</si>
  <si>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</si>
  <si>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</si>
  <si>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</si>
  <si>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</si>
  <si>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</si>
  <si>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</si>
  <si>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</si>
  <si>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</si>
  <si>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</si>
  <si>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</si>
  <si>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</si>
  <si>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</si>
  <si>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</si>
  <si>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</si>
  <si>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</si>
  <si>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</si>
  <si>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</si>
  <si>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</si>
  <si>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</si>
  <si>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</si>
  <si>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</si>
  <si>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</si>
  <si>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</si>
  <si>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</si>
  <si>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</si>
  <si>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</si>
  <si>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</si>
  <si>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</si>
  <si>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</si>
  <si>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</si>
  <si>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</si>
  <si>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</si>
  <si>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</si>
  <si>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</si>
  <si>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</si>
  <si>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</si>
  <si>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</si>
  <si>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</si>
  <si>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</si>
  <si>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</si>
  <si>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</si>
  <si>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</si>
  <si>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</si>
  <si>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</si>
  <si>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</si>
  <si>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</si>
  <si>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</si>
  <si>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</si>
  <si>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</si>
  <si>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</si>
  <si>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</si>
  <si>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</si>
  <si>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</si>
  <si>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</si>
  <si>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</si>
  <si>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</si>
  <si>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</si>
  <si>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</si>
  <si>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</si>
  <si>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</si>
  <si>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</si>
  <si>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</si>
  <si>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</si>
  <si>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</si>
  <si>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</si>
  <si>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</si>
  <si>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</si>
  <si>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</si>
  <si>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</si>
  <si>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</si>
  <si>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</si>
  <si>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</si>
  <si>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</si>
  <si>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</si>
  <si>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</si>
  <si>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</si>
  <si>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</si>
  <si>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</si>
  <si>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</si>
  <si>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</si>
  <si>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</si>
  <si>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</si>
  <si>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</si>
  <si>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</si>
  <si>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</si>
  <si>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</si>
  <si>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</si>
  <si>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</si>
  <si>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</si>
  <si>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</si>
  <si>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</si>
  <si>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</si>
  <si>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</si>
  <si>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</si>
  <si>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</si>
  <si>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</si>
  <si>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</si>
  <si>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</si>
  <si>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</si>
  <si>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</si>
  <si>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</si>
  <si>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</si>
  <si>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</si>
  <si>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</si>
  <si>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</si>
  <si>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</si>
  <si>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</si>
  <si>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</si>
  <si>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</si>
  <si>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</si>
  <si>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</si>
  <si>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</si>
  <si>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</si>
  <si>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</si>
  <si>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</si>
  <si>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</si>
  <si>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</si>
  <si>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</si>
  <si>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</si>
  <si>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</si>
  <si>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</si>
  <si>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</si>
  <si>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</si>
  <si>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</si>
  <si>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</si>
  <si>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</si>
  <si>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</si>
  <si>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</si>
  <si>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</si>
  <si>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</si>
  <si>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</si>
  <si>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</si>
  <si>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</si>
  <si>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</si>
  <si>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</si>
  <si>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</si>
  <si>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</si>
  <si>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</si>
  <si>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</si>
  <si>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</si>
  <si>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</si>
  <si>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</si>
  <si>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</si>
  <si>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</si>
  <si>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</si>
  <si>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</si>
  <si>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</si>
  <si>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</si>
  <si>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</si>
  <si>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</si>
  <si>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</si>
  <si>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</si>
  <si>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</si>
  <si>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</si>
  <si>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</si>
  <si>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</si>
  <si>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</si>
  <si>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</si>
  <si>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</si>
  <si>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</si>
  <si>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</si>
  <si>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</si>
  <si>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</si>
  <si>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</si>
  <si>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</si>
  <si>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</si>
  <si>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</si>
  <si>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</si>
  <si>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</si>
  <si>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</si>
  <si>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</si>
  <si>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</si>
  <si>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</si>
  <si>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</si>
  <si>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</si>
  <si>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</si>
  <si>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</si>
  <si>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</si>
  <si>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</si>
  <si>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</si>
  <si>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</si>
  <si>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</si>
  <si>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</si>
  <si>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</si>
  <si>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</si>
  <si>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</si>
  <si>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</si>
  <si>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</si>
  <si>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</si>
  <si>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</si>
  <si>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</si>
  <si>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</si>
  <si>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</si>
  <si>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</si>
  <si>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</si>
  <si>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</si>
  <si>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</si>
  <si>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</si>
  <si>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</si>
  <si>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</si>
  <si>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</si>
  <si>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</si>
  <si>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</si>
  <si>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</si>
  <si>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</si>
  <si>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</si>
  <si>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</si>
  <si>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</si>
  <si>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</si>
  <si>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</si>
  <si>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</si>
  <si>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</si>
  <si>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</si>
  <si>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</si>
  <si>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</si>
  <si>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</si>
  <si>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</si>
  <si>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</si>
  <si>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</si>
  <si>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</si>
  <si>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</si>
  <si>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</si>
  <si>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</si>
  <si>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</si>
  <si>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</si>
  <si>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</si>
  <si>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</si>
  <si>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</si>
  <si>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</si>
  <si>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</si>
  <si>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</si>
  <si>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</si>
  <si>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</si>
  <si>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</si>
  <si>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</si>
  <si>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</si>
  <si>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</si>
  <si>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</si>
  <si>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</si>
  <si>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</si>
  <si>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</si>
  <si>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</si>
  <si>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</si>
  <si>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</si>
  <si>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</si>
  <si>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</si>
  <si>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</si>
  <si>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</si>
  <si>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</si>
  <si>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</si>
  <si>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</si>
  <si>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</si>
  <si>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</si>
  <si>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</si>
  <si>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</si>
  <si>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</si>
  <si>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</si>
  <si>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</si>
  <si>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</si>
  <si>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</si>
  <si>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</si>
  <si>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</si>
  <si>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</si>
  <si>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</si>
  <si>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</si>
  <si>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</si>
  <si>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</si>
  <si>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</si>
  <si>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</si>
  <si>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</si>
  <si>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</si>
  <si>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</si>
  <si>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</si>
  <si>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</si>
  <si>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</si>
  <si>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</si>
  <si>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</si>
  <si>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</si>
  <si>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</si>
  <si>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</si>
  <si>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</si>
  <si>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</si>
  <si>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</si>
  <si>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</si>
  <si>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</si>
  <si>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</si>
  <si>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</si>
  <si>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</si>
  <si>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</si>
  <si>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</si>
  <si>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</si>
  <si>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</si>
  <si>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</si>
  <si>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</si>
  <si>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</si>
  <si>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</si>
  <si>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</si>
  <si>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</si>
  <si>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</si>
  <si>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</si>
  <si>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</si>
  <si>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</si>
  <si>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</si>
  <si>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</si>
  <si>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</si>
  <si>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</si>
  <si>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</si>
  <si>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</si>
  <si>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</si>
  <si>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</si>
  <si>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</si>
  <si>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</si>
  <si>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</si>
  <si>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</si>
  <si>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</si>
  <si>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</si>
  <si>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</si>
  <si>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</si>
  <si>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</si>
  <si>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</si>
  <si>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</si>
  <si>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</si>
  <si>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</si>
  <si>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</si>
  <si>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</si>
  <si>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</si>
  <si>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</si>
  <si>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</si>
  <si>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</si>
  <si>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</si>
  <si>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</si>
  <si>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</si>
  <si>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</si>
  <si>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</si>
  <si>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</si>
  <si>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</si>
  <si>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</si>
  <si>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</si>
  <si>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</si>
  <si>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</si>
  <si>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</si>
  <si>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</si>
  <si>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</si>
  <si>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</si>
  <si>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</si>
  <si>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</si>
  <si>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</si>
  <si>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</si>
  <si>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</si>
  <si>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</si>
  <si>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</si>
  <si>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</si>
  <si>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</si>
  <si>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</si>
  <si>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</si>
  <si>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</si>
  <si>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</si>
  <si>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</si>
  <si>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</si>
  <si>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</si>
  <si>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</si>
  <si>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</si>
  <si>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</si>
  <si>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</si>
  <si>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</si>
  <si>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</si>
  <si>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</si>
  <si>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</si>
  <si>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</si>
  <si>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</si>
  <si>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</si>
  <si>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</si>
  <si>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</si>
  <si>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</si>
  <si>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</si>
  <si>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</si>
  <si>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</si>
  <si>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</si>
  <si>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</si>
  <si>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</si>
  <si>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</si>
  <si>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</si>
  <si>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</si>
  <si>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</si>
  <si>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</si>
  <si>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</si>
  <si>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</si>
  <si>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</si>
  <si>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</si>
  <si>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</si>
  <si>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</si>
  <si>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</si>
  <si>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</si>
  <si>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</si>
  <si>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</si>
  <si>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</si>
  <si>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</si>
  <si>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</si>
  <si>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</si>
  <si>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</si>
  <si>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</si>
  <si>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</si>
  <si>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</si>
  <si>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</si>
  <si>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</si>
  <si>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</si>
  <si>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</si>
  <si>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</si>
  <si>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</si>
  <si>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</si>
  <si>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</si>
  <si>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</si>
  <si>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</si>
  <si>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</si>
  <si>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</si>
  <si>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</si>
  <si>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</si>
  <si>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</si>
  <si>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</si>
  <si>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</si>
  <si>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</si>
  <si>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</si>
  <si>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</si>
  <si>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</si>
  <si>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</si>
  <si>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</si>
  <si>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</si>
  <si>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</si>
  <si>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</si>
  <si>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</si>
  <si>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</si>
  <si>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</si>
  <si>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</si>
  <si>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</si>
  <si>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</si>
  <si>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</si>
  <si>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</si>
  <si>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</si>
  <si>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</si>
  <si>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</si>
  <si>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</si>
  <si>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</si>
  <si>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</si>
  <si>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</si>
  <si>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</si>
  <si>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</si>
  <si>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</si>
  <si>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</si>
  <si>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</si>
  <si>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</si>
  <si>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</si>
  <si>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</si>
  <si>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</si>
  <si>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</si>
  <si>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</si>
  <si>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</si>
  <si>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</si>
  <si>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</si>
  <si>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</si>
  <si>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</si>
  <si>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</si>
  <si>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</si>
  <si>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</si>
  <si>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</si>
  <si>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</si>
  <si>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</si>
  <si>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</si>
  <si>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</si>
  <si>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</si>
  <si>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</si>
  <si>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</si>
  <si>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</si>
  <si>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</si>
  <si>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</si>
  <si>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</si>
  <si>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</si>
  <si>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</si>
  <si>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</si>
  <si>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</si>
  <si>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</si>
  <si>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</si>
  <si>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</si>
  <si>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</si>
  <si>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</si>
  <si>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</si>
  <si>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</si>
  <si>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</si>
  <si>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</si>
  <si>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</si>
  <si>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</si>
  <si>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</si>
  <si>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</si>
  <si>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</si>
  <si>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</si>
  <si>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</si>
  <si>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</si>
  <si>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</si>
  <si>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</si>
  <si>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</si>
  <si>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</si>
  <si>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</si>
  <si>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</si>
  <si>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</si>
  <si>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</si>
  <si>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</si>
  <si>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</si>
  <si>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</si>
  <si>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</si>
  <si>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</si>
  <si>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</si>
  <si>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</si>
  <si>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</si>
  <si>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</si>
  <si>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</si>
  <si>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</si>
  <si>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</si>
  <si>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</si>
  <si>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</si>
  <si>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</si>
  <si>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</si>
  <si>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</si>
  <si>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</si>
  <si>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</si>
  <si>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</si>
  <si>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</si>
  <si>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</si>
  <si>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</si>
  <si>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</si>
  <si>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</si>
  <si>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</si>
  <si>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</si>
  <si>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</si>
  <si>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</si>
  <si>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</si>
  <si>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</si>
  <si>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</si>
  <si>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</si>
  <si>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</si>
  <si>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</si>
  <si>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</si>
  <si>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</si>
  <si>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</si>
  <si>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</si>
  <si>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</si>
  <si>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</si>
  <si>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</si>
  <si>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</si>
  <si>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</si>
  <si>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</si>
  <si>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</si>
  <si>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</si>
  <si>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</si>
  <si>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</si>
  <si>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</si>
  <si>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</si>
  <si>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</si>
  <si>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</si>
  <si>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</si>
  <si>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</si>
  <si>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</si>
  <si>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</si>
  <si>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</si>
  <si>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</si>
  <si>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</si>
  <si>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</si>
  <si>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</si>
  <si>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</si>
  <si>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</si>
  <si>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</si>
  <si>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</si>
  <si>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</si>
  <si>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</si>
  <si>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</si>
  <si>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</si>
  <si>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</si>
  <si>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</si>
  <si>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</si>
  <si>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</si>
  <si>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</si>
  <si>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</si>
  <si>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</si>
  <si>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</si>
  <si>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</si>
  <si>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</si>
  <si>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</si>
  <si>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</si>
  <si>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</si>
  <si>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</si>
  <si>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</si>
  <si>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</si>
  <si>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</si>
  <si>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</si>
  <si>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</si>
  <si>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</si>
  <si>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</si>
  <si>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</si>
  <si>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</si>
  <si>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</si>
  <si>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</si>
  <si>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</si>
  <si>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</si>
  <si>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</si>
  <si>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</si>
  <si>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</si>
  <si>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</si>
  <si>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</si>
  <si>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</si>
  <si>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</si>
  <si>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</si>
  <si>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</si>
  <si>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</si>
  <si>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</si>
  <si>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</si>
  <si>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</si>
  <si>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</si>
  <si>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</si>
  <si>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</si>
  <si>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</si>
  <si>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</si>
  <si>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</si>
  <si>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</si>
  <si>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</si>
  <si>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</si>
  <si>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</si>
  <si>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</si>
  <si>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</si>
  <si>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</si>
  <si>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</si>
  <si>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</si>
  <si>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</si>
  <si>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</si>
  <si>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</si>
  <si>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</si>
  <si>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</si>
  <si>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</si>
  <si>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</si>
  <si>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</si>
  <si>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</si>
  <si>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</si>
  <si>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</si>
  <si>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</si>
  <si>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</si>
  <si>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</si>
  <si>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</si>
  <si>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</si>
  <si>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</si>
  <si>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</si>
  <si>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</si>
  <si>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</si>
  <si>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</si>
  <si>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</si>
  <si>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</si>
  <si>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</si>
  <si>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</si>
  <si>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</si>
  <si>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</si>
  <si>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</si>
  <si>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</si>
  <si>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</si>
  <si>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</si>
  <si>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</si>
  <si>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</si>
  <si>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</si>
  <si>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</si>
  <si>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</si>
  <si>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</si>
  <si>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</si>
  <si>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</si>
  <si>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</si>
  <si>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</si>
  <si>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</si>
  <si>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</si>
  <si>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</si>
  <si>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</si>
  <si>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</si>
  <si>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</si>
  <si>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</si>
  <si>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</si>
  <si>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</si>
  <si>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</si>
  <si>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</si>
  <si>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</si>
  <si>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</si>
  <si>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</si>
  <si>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</si>
  <si>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</si>
  <si>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</si>
  <si>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</si>
  <si>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</si>
  <si>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</si>
  <si>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</si>
  <si>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</si>
  <si>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</si>
  <si>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</si>
  <si>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</si>
  <si>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</si>
  <si>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</si>
  <si>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</si>
  <si>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</si>
  <si>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</si>
  <si>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</si>
  <si>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</si>
  <si>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</si>
  <si>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</si>
  <si>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</si>
  <si>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</si>
  <si>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</si>
  <si>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</si>
  <si>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</si>
  <si>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</si>
  <si>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</si>
  <si>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</si>
  <si>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</si>
  <si>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</si>
  <si>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</si>
  <si>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</si>
  <si>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</si>
  <si>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</si>
  <si>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</si>
  <si>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</si>
  <si>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</si>
  <si>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</si>
  <si>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</si>
  <si>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</si>
  <si>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</si>
  <si>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</si>
  <si>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</si>
  <si>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</si>
  <si>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</si>
  <si>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</si>
  <si>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</si>
  <si>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</si>
  <si>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</si>
  <si>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</si>
  <si>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</si>
  <si>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</si>
  <si>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</si>
  <si>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</si>
  <si>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</si>
  <si>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</si>
  <si>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</si>
  <si>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</si>
  <si>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</si>
  <si>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</si>
  <si>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</si>
  <si>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</si>
  <si>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</si>
  <si>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</si>
  <si>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</si>
  <si>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</si>
  <si>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</si>
  <si>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</si>
  <si>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</si>
  <si>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</si>
  <si>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</si>
  <si>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</si>
  <si>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</si>
  <si>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</si>
  <si>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</si>
  <si>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</si>
  <si>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</si>
  <si>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</si>
  <si>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</si>
  <si>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</si>
  <si>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</si>
  <si>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</si>
  <si>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</si>
  <si>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</si>
  <si>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</si>
  <si>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</si>
  <si>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</si>
  <si>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</si>
  <si>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</si>
  <si>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</si>
  <si>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</si>
  <si>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</si>
  <si>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</si>
  <si>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</si>
  <si>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</si>
  <si>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</si>
  <si>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</si>
  <si>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</si>
  <si>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</si>
  <si>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</si>
  <si>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</si>
  <si>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</si>
  <si>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</si>
  <si>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</si>
  <si>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</si>
  <si>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</si>
  <si>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</si>
  <si>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</si>
  <si>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</si>
  <si>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</si>
  <si>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</si>
  <si>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</si>
  <si>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</si>
  <si>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</si>
  <si>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</si>
  <si>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</si>
  <si>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</si>
  <si>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</si>
  <si>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</si>
  <si>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</si>
  <si>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</si>
  <si>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</si>
  <si>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</si>
  <si>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</si>
  <si>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</si>
  <si>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</si>
  <si>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</si>
  <si>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</si>
  <si>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</si>
  <si>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</si>
  <si>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</si>
  <si>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</si>
  <si>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</si>
  <si>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</si>
  <si>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</si>
  <si>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</si>
  <si>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</si>
  <si>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</si>
  <si>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</si>
  <si>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</si>
  <si>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</si>
  <si>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</si>
  <si>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</si>
  <si>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</si>
  <si>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</si>
  <si>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</si>
  <si>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</si>
  <si>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</si>
  <si>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</si>
  <si>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</si>
  <si>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</si>
  <si>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</si>
  <si>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</si>
  <si>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</si>
  <si>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</si>
  <si>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</si>
  <si>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</si>
  <si>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</si>
  <si>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</si>
  <si>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</si>
  <si>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</si>
  <si>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</si>
  <si>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</si>
  <si>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</si>
  <si>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</si>
  <si>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</si>
  <si>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</si>
  <si>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</si>
  <si>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</si>
  <si>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</si>
  <si>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</si>
  <si>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</si>
  <si>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</si>
  <si>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</si>
  <si>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</si>
  <si>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</si>
  <si>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</si>
  <si>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</si>
  <si>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</si>
  <si>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</si>
  <si>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</si>
  <si>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</si>
  <si>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</si>
  <si>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</si>
  <si>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</si>
  <si>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</si>
  <si>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</si>
  <si>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</si>
  <si>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</si>
  <si>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</si>
  <si>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</si>
  <si>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</si>
  <si>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</si>
  <si>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</si>
  <si>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</si>
  <si>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</si>
  <si>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</si>
  <si>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</si>
  <si>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</si>
  <si>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</si>
  <si>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</si>
  <si>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</si>
  <si>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</si>
  <si>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</si>
  <si>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</si>
  <si>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</si>
  <si>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</si>
  <si>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</si>
  <si>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</si>
  <si>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</si>
  <si>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</si>
  <si>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</si>
  <si>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</si>
  <si>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</si>
  <si>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</si>
  <si>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</si>
  <si>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</si>
  <si>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</si>
  <si>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</si>
  <si>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</si>
  <si>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</si>
  <si>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</si>
  <si>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</si>
  <si>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</si>
  <si>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</si>
  <si>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</si>
  <si>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</si>
  <si>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</si>
  <si>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</si>
  <si>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</si>
  <si>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</si>
  <si>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</si>
  <si>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</si>
  <si>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</si>
  <si>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</si>
  <si>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</si>
  <si>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</si>
  <si>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</si>
  <si>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</si>
  <si>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</si>
  <si>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</si>
  <si>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</si>
  <si>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</si>
  <si>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</si>
  <si>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</si>
  <si>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</si>
  <si>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</si>
  <si>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</si>
  <si>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</si>
  <si>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</si>
  <si>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</si>
  <si>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</si>
  <si>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</si>
  <si>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</si>
  <si>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</si>
  <si>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</si>
  <si>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</si>
  <si>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</si>
  <si>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</si>
  <si>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</si>
  <si>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</si>
  <si>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</si>
  <si>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</si>
  <si>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</si>
  <si>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</si>
  <si>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</si>
  <si>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</si>
  <si>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</si>
  <si>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</si>
  <si>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</si>
  <si>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</si>
  <si>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</si>
  <si>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</si>
  <si>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</si>
  <si>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</si>
  <si>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</si>
  <si>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</si>
  <si>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</si>
  <si>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</si>
  <si>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</si>
  <si>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</si>
  <si>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</si>
  <si>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</si>
  <si>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</si>
  <si>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</si>
  <si>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</si>
  <si>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</si>
  <si>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</si>
  <si>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</si>
  <si>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</si>
  <si>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</si>
  <si>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</si>
  <si>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</si>
  <si>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</si>
  <si>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</si>
  <si>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</si>
  <si>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</si>
  <si>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</si>
  <si>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</si>
  <si>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</si>
  <si>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</si>
  <si>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</si>
  <si>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</si>
  <si>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</si>
  <si>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</si>
  <si>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</si>
  <si>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</si>
  <si>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</si>
  <si>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</si>
  <si>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</si>
  <si>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</si>
  <si>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</si>
  <si>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</si>
  <si>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</si>
  <si>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</si>
  <si>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</si>
  <si>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</si>
  <si>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</si>
  <si>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</si>
  <si>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</si>
  <si>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</si>
  <si>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</si>
  <si>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</si>
  <si>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</si>
  <si>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</si>
  <si>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</si>
  <si>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</si>
  <si>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</si>
  <si>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</si>
  <si>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</si>
  <si>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</si>
  <si>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</si>
  <si>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</si>
  <si>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</si>
  <si>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</si>
  <si>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</si>
  <si>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</si>
  <si>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</si>
  <si>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</si>
  <si>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</si>
  <si>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</si>
  <si>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</si>
  <si>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</si>
  <si>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</si>
  <si>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</si>
  <si>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</si>
  <si>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</si>
  <si>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</si>
  <si>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</si>
  <si>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</si>
  <si>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</si>
  <si>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</si>
  <si>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</si>
  <si>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</si>
  <si>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</si>
  <si>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</si>
  <si>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</si>
  <si>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</si>
  <si>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</si>
  <si>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</si>
  <si>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</si>
  <si>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</si>
  <si>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</si>
  <si>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</si>
  <si>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</si>
  <si>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</si>
  <si>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</si>
  <si>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</si>
  <si>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</si>
  <si>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</si>
  <si>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</si>
  <si>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</si>
  <si>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</si>
  <si>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</si>
  <si>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</si>
  <si>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</si>
  <si>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</si>
  <si>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</si>
  <si>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</si>
  <si>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</si>
  <si>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</si>
  <si>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</si>
  <si>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</si>
  <si>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</si>
  <si>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</si>
  <si>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</si>
  <si>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</si>
  <si>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</si>
  <si>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</si>
  <si>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</si>
  <si>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</si>
  <si>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</si>
  <si>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</si>
  <si>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</si>
  <si>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</si>
  <si>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</si>
  <si>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</si>
  <si>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</si>
  <si>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</si>
  <si>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</si>
  <si>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</si>
  <si>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</si>
  <si>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</si>
  <si>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</si>
  <si>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</si>
  <si>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</si>
  <si>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</si>
  <si>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</si>
  <si>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</si>
  <si>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</si>
  <si>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</si>
  <si>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</si>
  <si>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</si>
  <si>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</si>
  <si>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</si>
  <si>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</si>
  <si>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</si>
  <si>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</si>
  <si>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</si>
  <si>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</si>
  <si>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</si>
  <si>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</si>
  <si>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</si>
  <si>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</si>
  <si>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</si>
  <si>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</si>
  <si>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</si>
  <si>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</si>
  <si>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</si>
  <si>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</si>
  <si>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</si>
  <si>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</si>
  <si>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</si>
  <si>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</si>
  <si>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</si>
  <si>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</si>
  <si>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</si>
  <si>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</si>
  <si>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</si>
  <si>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</si>
  <si>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</si>
  <si>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</si>
  <si>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</si>
  <si>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</si>
  <si>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</si>
  <si>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</si>
  <si>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</si>
  <si>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</si>
  <si>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</si>
  <si>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</si>
  <si>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</si>
  <si>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</si>
  <si>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</si>
  <si>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</si>
  <si>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</si>
  <si>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</si>
  <si>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</si>
  <si>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</si>
  <si>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</si>
  <si>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</si>
  <si>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</si>
  <si>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</si>
  <si>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</si>
  <si>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</si>
  <si>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</si>
  <si>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</si>
  <si>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</si>
  <si>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</si>
  <si>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</si>
  <si>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</si>
  <si>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</si>
  <si>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</si>
  <si>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</si>
  <si>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</si>
  <si>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</si>
  <si>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</si>
  <si>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</si>
  <si>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</si>
  <si>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</si>
  <si>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</si>
  <si>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</si>
  <si>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</si>
  <si>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</si>
  <si>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</si>
  <si>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</si>
  <si>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</si>
  <si>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</si>
  <si>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</si>
  <si>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</si>
  <si>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</si>
  <si>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</si>
  <si>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</si>
  <si>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</si>
  <si>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</si>
  <si>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</si>
  <si>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</si>
  <si>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</si>
  <si>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</si>
  <si>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</si>
  <si>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</si>
  <si>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</si>
  <si>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</si>
  <si>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</si>
  <si>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</si>
  <si>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</si>
  <si>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</si>
  <si>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</si>
  <si>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</si>
  <si>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</si>
  <si>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</si>
  <si>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</si>
  <si>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</si>
  <si>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</si>
  <si>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</si>
  <si>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</si>
  <si>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</si>
  <si>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</si>
  <si>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</si>
  <si>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</si>
  <si>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</si>
  <si>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</si>
  <si>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</si>
  <si>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</si>
  <si>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</si>
  <si>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</si>
  <si>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</si>
  <si>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</si>
  <si>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</si>
  <si>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</si>
  <si>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</si>
  <si>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</si>
  <si>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</si>
  <si>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</si>
  <si>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</si>
  <si>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</si>
  <si>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</si>
  <si>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</si>
  <si>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</si>
  <si>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</si>
  <si>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</si>
  <si>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</si>
  <si>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</si>
  <si>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</si>
  <si>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</si>
  <si>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</si>
  <si>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</si>
  <si>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</si>
  <si>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</si>
  <si>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</si>
  <si>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</si>
  <si>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</si>
  <si>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</si>
  <si>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</si>
  <si>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</si>
  <si>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</si>
  <si>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</si>
  <si>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</si>
  <si>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</si>
  <si>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</si>
  <si>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</si>
  <si>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</si>
  <si>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</si>
  <si>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</si>
  <si>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</si>
  <si>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</si>
  <si>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</si>
  <si>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</si>
  <si>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</si>
  <si>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</si>
  <si>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</si>
  <si>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</si>
  <si>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</si>
  <si>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</si>
  <si>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</si>
  <si>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</si>
  <si>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</si>
  <si>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</si>
  <si>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</si>
  <si>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</si>
  <si>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</si>
  <si>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</si>
  <si>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</si>
  <si>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</si>
  <si>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</si>
  <si>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</si>
  <si>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</si>
  <si>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</si>
  <si>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</si>
  <si>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</si>
  <si>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</si>
  <si>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</si>
  <si>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</si>
  <si>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</si>
  <si>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</si>
  <si>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</si>
  <si>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</si>
  <si>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</si>
  <si>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</si>
  <si>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</si>
  <si>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</si>
  <si>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</si>
  <si>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</si>
  <si>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</si>
  <si>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</si>
  <si>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</si>
  <si>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</si>
  <si>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</si>
  <si>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</si>
  <si>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</si>
  <si>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</si>
  <si>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</si>
  <si>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</si>
  <si>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</si>
  <si>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</si>
  <si>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</si>
  <si>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</si>
  <si>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</si>
  <si>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</si>
  <si>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</si>
  <si>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</si>
  <si>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</si>
  <si>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</si>
  <si>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</si>
  <si>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</si>
  <si>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</si>
  <si>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</si>
  <si>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</si>
  <si>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</si>
  <si>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</si>
  <si>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</si>
  <si>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</si>
  <si>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</si>
  <si>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</si>
  <si>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</si>
  <si>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</si>
  <si>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</si>
  <si>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</si>
  <si>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</si>
  <si>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</si>
  <si>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</si>
  <si>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</si>
  <si>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</si>
  <si>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</si>
  <si>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</si>
  <si>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</si>
  <si>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</si>
  <si>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</si>
  <si>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</si>
  <si>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</si>
  <si>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</si>
  <si>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</si>
  <si>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</si>
  <si>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</si>
  <si>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</si>
  <si>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</si>
  <si>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</si>
  <si>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</si>
  <si>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</si>
  <si>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</si>
  <si>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</si>
  <si>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</si>
  <si>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</si>
  <si>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</si>
  <si>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</si>
  <si>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</si>
  <si>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</si>
  <si>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</si>
  <si>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</si>
  <si>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</si>
  <si>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</si>
  <si>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</si>
  <si>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</si>
  <si>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</si>
  <si>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</si>
  <si>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</si>
  <si>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</si>
  <si>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</si>
  <si>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</si>
  <si>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</si>
  <si>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</si>
  <si>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</si>
  <si>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</si>
  <si>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</si>
  <si>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</si>
  <si>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</si>
  <si>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</si>
  <si>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</si>
  <si>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</si>
  <si>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</si>
  <si>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</si>
  <si>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</si>
  <si>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</si>
  <si>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</si>
  <si>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</si>
  <si>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</si>
  <si>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</si>
  <si>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</si>
  <si>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</si>
  <si>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</si>
  <si>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</si>
  <si>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</si>
  <si>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</si>
  <si>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</si>
  <si>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</si>
  <si>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</si>
  <si>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</si>
  <si>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</si>
  <si>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</si>
  <si>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</si>
  <si>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</si>
  <si>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</si>
  <si>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</si>
  <si>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</si>
  <si>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</si>
  <si>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</si>
  <si>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</si>
  <si>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</si>
  <si>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</si>
  <si>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</si>
  <si>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</si>
  <si>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</si>
  <si>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</si>
  <si>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</si>
  <si>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</si>
  <si>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</si>
  <si>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</si>
  <si>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</si>
  <si>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</si>
  <si>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</si>
  <si>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</si>
  <si>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</si>
  <si>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</si>
  <si>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</si>
  <si>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</si>
  <si>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</si>
  <si>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</si>
  <si>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</si>
  <si>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</si>
  <si>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</si>
  <si>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</si>
  <si>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</si>
  <si>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</si>
  <si>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</si>
  <si>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</si>
  <si>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</si>
  <si>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</si>
  <si>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</si>
  <si>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</si>
  <si>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</si>
  <si>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</si>
  <si>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</si>
  <si>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</si>
  <si>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</si>
  <si>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</si>
  <si>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</si>
  <si>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</si>
  <si>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</si>
  <si>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</si>
  <si>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</si>
  <si>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</si>
  <si>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</si>
  <si>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</si>
  <si>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</si>
  <si>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</si>
  <si>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</si>
  <si>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</si>
  <si>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</si>
  <si>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</si>
  <si>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</si>
  <si>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</si>
  <si>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</si>
  <si>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</si>
  <si>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</si>
  <si>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</si>
  <si>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</si>
  <si>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</si>
  <si>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</si>
  <si>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</si>
  <si>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</si>
  <si>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</si>
  <si>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</si>
  <si>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</si>
  <si>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</si>
  <si>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</si>
  <si>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</si>
  <si>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</si>
  <si>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</si>
  <si>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</si>
  <si>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</si>
  <si>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</si>
  <si>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</si>
  <si>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</si>
  <si>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</si>
  <si>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</si>
  <si>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</si>
  <si>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</si>
  <si>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</si>
  <si>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</si>
  <si>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</si>
  <si>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</si>
  <si>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</si>
  <si>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</si>
  <si>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</si>
  <si>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</si>
  <si>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</si>
  <si>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</si>
  <si>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</si>
  <si>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</si>
  <si>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</si>
  <si>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</si>
  <si>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</si>
  <si>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</si>
  <si>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</si>
  <si>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</si>
  <si>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</si>
  <si>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</si>
  <si>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</si>
  <si>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</si>
  <si>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</si>
  <si>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</si>
  <si>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</si>
  <si>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</si>
  <si>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</si>
  <si>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</si>
  <si>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</si>
  <si>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</si>
  <si>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</si>
  <si>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</si>
  <si>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</si>
  <si>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</si>
  <si>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</si>
  <si>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</si>
  <si>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</si>
  <si>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</si>
  <si>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</si>
  <si>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</si>
  <si>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</si>
  <si>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</si>
  <si>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</si>
  <si>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</si>
  <si>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</si>
  <si>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</si>
  <si>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</si>
  <si>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</si>
  <si>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</si>
  <si>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</si>
  <si>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</si>
  <si>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</si>
  <si>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</si>
  <si>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</si>
  <si>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</si>
  <si>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</si>
  <si>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</si>
  <si>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</si>
  <si>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</si>
  <si>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</si>
  <si>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</si>
  <si>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</si>
  <si>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</si>
  <si>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</si>
  <si>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</si>
  <si>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</si>
  <si>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</si>
  <si>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</si>
  <si>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</si>
  <si>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</si>
  <si>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</si>
  <si>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</si>
  <si>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</si>
  <si>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</si>
  <si>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</si>
  <si>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</si>
  <si>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</si>
  <si>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</si>
  <si>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</si>
  <si>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</si>
  <si>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</si>
  <si>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</si>
  <si>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</si>
  <si>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</si>
  <si>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</si>
  <si>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</si>
  <si>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</si>
  <si>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</si>
  <si>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</si>
  <si>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</si>
  <si>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</si>
  <si>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</si>
  <si>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</si>
  <si>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</si>
  <si>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</si>
  <si>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</si>
  <si>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</si>
  <si>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</si>
  <si>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</si>
  <si>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</si>
  <si>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</si>
  <si>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</si>
  <si>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</si>
  <si>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</si>
  <si>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</si>
  <si>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</si>
  <si>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</si>
  <si>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</si>
  <si>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</si>
  <si>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</si>
  <si>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</si>
  <si>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</si>
  <si>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</si>
  <si>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</si>
  <si>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</si>
  <si>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</si>
  <si>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</si>
  <si>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</si>
  <si>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</si>
  <si>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</si>
  <si>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</si>
  <si>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</si>
  <si>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</si>
  <si>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</si>
  <si>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</si>
  <si>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</si>
  <si>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</si>
  <si>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</si>
  <si>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</si>
  <si>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</si>
  <si>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</si>
  <si>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</si>
  <si>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</si>
  <si>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</si>
  <si>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</si>
  <si>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</si>
  <si>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</si>
  <si>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</si>
  <si>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</si>
  <si>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</si>
  <si>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</si>
  <si>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</si>
  <si>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</si>
  <si>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</si>
  <si>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</si>
  <si>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</si>
  <si>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</si>
  <si>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</si>
  <si>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</si>
  <si>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</si>
  <si>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</si>
  <si>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</si>
  <si>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</si>
  <si>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</si>
  <si>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</si>
  <si>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</si>
  <si>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</si>
  <si>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</si>
  <si>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</si>
  <si>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</si>
  <si>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</si>
  <si>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</si>
  <si>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</si>
  <si>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</si>
  <si>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</si>
  <si>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</si>
  <si>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</si>
  <si>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</si>
  <si>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</si>
  <si>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</si>
  <si>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</si>
  <si>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</si>
  <si>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</si>
  <si>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</si>
  <si>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</si>
  <si>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</si>
  <si>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</si>
  <si>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</si>
  <si>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</si>
  <si>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</si>
  <si>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</si>
  <si>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</si>
  <si>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</si>
  <si>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</si>
  <si>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</si>
  <si>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</si>
  <si>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</si>
  <si>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</si>
  <si>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</si>
  <si>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</si>
  <si>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</si>
  <si>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</si>
  <si>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</si>
  <si>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</si>
  <si>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</si>
  <si>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</si>
  <si>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</si>
  <si>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</si>
  <si>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</si>
  <si>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</si>
  <si>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</si>
  <si>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</si>
  <si>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</si>
  <si>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</si>
  <si>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</si>
  <si>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</si>
  <si>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</si>
  <si>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</si>
  <si>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</si>
  <si>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</si>
  <si>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</si>
  <si>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</si>
  <si>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</si>
  <si>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</si>
  <si>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</si>
  <si>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</si>
  <si>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</si>
  <si>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</si>
  <si>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</si>
  <si>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</si>
  <si>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</si>
  <si>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</si>
  <si>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</si>
  <si>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</si>
  <si>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</si>
  <si>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</si>
  <si>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</si>
  <si>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</si>
  <si>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</si>
  <si>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</si>
  <si>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</si>
  <si>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</si>
  <si>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</si>
  <si>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</si>
  <si>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</si>
  <si>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</si>
  <si>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</si>
  <si>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</si>
  <si>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</si>
  <si>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</si>
  <si>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</si>
  <si>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</si>
  <si>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</si>
  <si>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</si>
  <si>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</si>
  <si>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</si>
  <si>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</si>
  <si>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</si>
  <si>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</si>
  <si>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</si>
  <si>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</si>
  <si>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</si>
  <si>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</si>
  <si>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</si>
  <si>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</si>
  <si>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</si>
  <si>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</si>
  <si>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</si>
  <si>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</si>
  <si>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</si>
  <si>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</si>
  <si>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</si>
  <si>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</si>
  <si>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</si>
  <si>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</si>
  <si>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</si>
  <si>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</si>
  <si>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</si>
  <si>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</si>
  <si>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</si>
  <si>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</si>
  <si>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</si>
  <si>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</si>
  <si>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</si>
  <si>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</si>
  <si>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</si>
  <si>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</si>
  <si>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</si>
  <si>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</si>
  <si>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</si>
  <si>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</si>
  <si>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</si>
  <si>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</si>
  <si>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</si>
  <si>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</si>
  <si>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</si>
  <si>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</si>
  <si>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</si>
  <si>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</si>
  <si>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</si>
  <si>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</si>
  <si>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</si>
  <si>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</si>
  <si>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</si>
  <si>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</si>
  <si>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</si>
  <si>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</si>
  <si>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</si>
  <si>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</si>
  <si>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</si>
  <si>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</si>
  <si>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</si>
  <si>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</si>
  <si>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</si>
  <si>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</si>
  <si>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</si>
  <si>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</si>
  <si>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</si>
  <si>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</si>
  <si>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</si>
  <si>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</si>
  <si>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</si>
  <si>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</si>
  <si>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</si>
  <si>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</si>
  <si>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</si>
  <si>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</si>
  <si>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</si>
  <si>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</si>
  <si>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</si>
  <si>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</si>
  <si>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</si>
  <si>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</si>
  <si>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</si>
  <si>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</si>
  <si>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</si>
  <si>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</si>
  <si>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</si>
  <si>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</si>
  <si>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</si>
  <si>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</si>
  <si>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</si>
  <si>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</si>
  <si>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</si>
  <si>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</si>
  <si>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</si>
  <si>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</si>
  <si>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</si>
  <si>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</si>
  <si>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</si>
  <si>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</si>
  <si>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</si>
  <si>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</si>
  <si>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</si>
  <si>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</si>
  <si>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</si>
  <si>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</si>
  <si>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</si>
  <si>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</si>
  <si>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</si>
  <si>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</si>
  <si>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</si>
  <si>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</si>
  <si>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</si>
  <si>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</si>
  <si>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</si>
  <si>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</si>
  <si>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</si>
  <si>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</si>
  <si>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</si>
  <si>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</si>
  <si>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</si>
  <si>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</si>
  <si>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</si>
  <si>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</si>
  <si>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</si>
  <si>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</si>
  <si>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</si>
  <si>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</si>
  <si>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</si>
  <si>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</si>
  <si>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</si>
  <si>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</si>
  <si>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</si>
  <si>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</si>
  <si>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</si>
  <si>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</si>
  <si>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</si>
  <si>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</si>
  <si>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</si>
  <si>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</si>
  <si>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</si>
  <si>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</si>
  <si>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</si>
  <si>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</si>
  <si>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</si>
  <si>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</si>
  <si>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</si>
  <si>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</si>
  <si>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</si>
  <si>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</si>
  <si>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</si>
  <si>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</si>
  <si>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</si>
  <si>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</si>
  <si>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</si>
  <si>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</si>
  <si>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</si>
  <si>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</si>
  <si>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</si>
  <si>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</si>
  <si>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</si>
  <si>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</si>
  <si>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</si>
  <si>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</si>
  <si>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</si>
  <si>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</si>
  <si>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</si>
  <si>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</si>
  <si>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</si>
  <si>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</si>
  <si>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</si>
  <si>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</si>
  <si>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</si>
  <si>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</si>
  <si>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</si>
  <si>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</si>
  <si>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</si>
  <si>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</si>
  <si>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</si>
  <si>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</si>
  <si>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</si>
  <si>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</si>
  <si>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</si>
  <si>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</si>
  <si>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</si>
  <si>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</si>
  <si>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</si>
  <si>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</si>
  <si>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</si>
  <si>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</si>
  <si>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</si>
  <si>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</si>
  <si>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</si>
  <si>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</si>
  <si>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</si>
  <si>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</si>
  <si>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</si>
  <si>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</si>
  <si>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</si>
  <si>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</si>
  <si>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</si>
  <si>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</si>
  <si>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</si>
  <si>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</si>
  <si>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</si>
  <si>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</si>
  <si>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</si>
  <si>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</si>
  <si>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</si>
  <si>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</si>
  <si>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</si>
  <si>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</si>
  <si>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</si>
  <si>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</si>
  <si>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</si>
  <si>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</si>
  <si>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</si>
  <si>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</si>
  <si>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</si>
  <si>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</si>
  <si>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</si>
  <si>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</si>
  <si>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</si>
  <si>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</si>
  <si>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</si>
  <si>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</si>
  <si>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</si>
  <si>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</si>
  <si>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</si>
  <si>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</si>
  <si>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</si>
  <si>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</si>
  <si>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</si>
  <si>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</si>
  <si>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</si>
  <si>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</si>
  <si>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</si>
  <si>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</si>
  <si>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</si>
  <si>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</si>
  <si>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</si>
  <si>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</si>
  <si>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</si>
  <si>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</si>
  <si>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</si>
  <si>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</si>
  <si>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</si>
  <si>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</si>
  <si>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</si>
  <si>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</si>
  <si>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</si>
  <si>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</si>
  <si>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</si>
  <si>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</si>
  <si>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</si>
  <si>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</si>
  <si>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</si>
  <si>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</si>
  <si>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</si>
  <si>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</si>
  <si>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</si>
  <si>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</si>
  <si>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</si>
  <si>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</si>
  <si>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</si>
  <si>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</si>
  <si>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</si>
  <si>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</si>
  <si>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</si>
  <si>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</si>
  <si>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</si>
  <si>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</si>
  <si>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</si>
  <si>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</si>
  <si>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</si>
  <si>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</si>
  <si>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</si>
  <si>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</si>
  <si>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</si>
  <si>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</si>
  <si>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</si>
  <si>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</si>
  <si>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</si>
  <si>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</si>
  <si>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</si>
  <si>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</si>
  <si>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</si>
  <si>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</si>
  <si>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</si>
  <si>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</si>
  <si>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</si>
  <si>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</si>
  <si>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</si>
  <si>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</si>
  <si>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</si>
  <si>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</si>
  <si>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</si>
  <si>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</si>
  <si>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</si>
  <si>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</si>
  <si>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</si>
  <si>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</si>
  <si>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</si>
  <si>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</si>
  <si>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</si>
  <si>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</si>
  <si>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</si>
  <si>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</si>
  <si>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</si>
  <si>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</si>
  <si>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</si>
  <si>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</si>
  <si>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</si>
  <si>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</si>
  <si>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</si>
  <si>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</si>
  <si>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</si>
  <si>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</si>
  <si>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</si>
  <si>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</si>
  <si>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</si>
  <si>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</si>
  <si>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</si>
  <si>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</si>
  <si>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</si>
  <si>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</si>
  <si>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</si>
  <si>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</si>
  <si>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</si>
  <si>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</si>
  <si>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</si>
  <si>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</si>
  <si>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</si>
  <si>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</si>
  <si>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</si>
  <si>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</si>
  <si>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</si>
  <si>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</si>
  <si>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</si>
  <si>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</si>
  <si>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</si>
  <si>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</si>
  <si>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</si>
  <si>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</si>
  <si>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</si>
  <si>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</si>
  <si>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</si>
  <si>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</si>
  <si>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</si>
  <si>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</si>
  <si>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</si>
  <si>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</si>
  <si>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</si>
  <si>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</si>
  <si>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</si>
  <si>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</si>
  <si>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</si>
  <si>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</si>
  <si>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</si>
  <si>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</si>
  <si>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</si>
  <si>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</si>
  <si>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</si>
  <si>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</si>
  <si>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</si>
  <si>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</si>
  <si>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</si>
  <si>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</si>
  <si>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</si>
  <si>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</si>
  <si>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</si>
  <si>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</si>
  <si>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</si>
  <si>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</si>
  <si>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</si>
  <si>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</si>
  <si>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</si>
  <si>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</si>
  <si>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</si>
  <si>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</si>
  <si>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</si>
  <si>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</si>
  <si>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</si>
  <si>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</si>
  <si>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</si>
  <si>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</si>
  <si>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</si>
  <si>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</si>
  <si>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</si>
  <si>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</si>
  <si>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</si>
  <si>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</si>
  <si>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</si>
  <si>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</si>
  <si>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</si>
  <si>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</si>
  <si>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</si>
  <si>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</si>
  <si>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</si>
  <si>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</si>
  <si>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</si>
  <si>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</si>
  <si>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</si>
  <si>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</si>
  <si>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</si>
  <si>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</si>
  <si>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</si>
  <si>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</si>
  <si>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</si>
  <si>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</si>
  <si>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</si>
  <si>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</si>
  <si>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</si>
  <si>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</si>
  <si>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</si>
  <si>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</si>
  <si>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</si>
  <si>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</si>
  <si>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</si>
  <si>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</si>
  <si>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</si>
  <si>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</si>
  <si>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</si>
  <si>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</si>
  <si>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</si>
  <si>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</si>
  <si>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</si>
  <si>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</si>
  <si>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</si>
  <si>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</si>
  <si>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</si>
  <si>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</si>
  <si>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</si>
  <si>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</si>
  <si>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</si>
  <si>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</si>
  <si>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</si>
  <si>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</si>
  <si>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</si>
  <si>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</si>
  <si>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</si>
  <si>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</si>
  <si>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</si>
  <si>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</si>
  <si>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</si>
  <si>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</si>
  <si>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</si>
  <si>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</si>
  <si>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</si>
  <si>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</si>
  <si>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</si>
  <si>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</si>
  <si>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</si>
  <si>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</si>
  <si>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</si>
  <si>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</si>
  <si>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</si>
  <si>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</si>
  <si>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</si>
  <si>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</si>
  <si>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</si>
  <si>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</si>
  <si>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</si>
  <si>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</si>
  <si>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</si>
  <si>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</si>
  <si>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</si>
  <si>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</si>
  <si>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</si>
  <si>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</si>
  <si>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</si>
  <si>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</si>
  <si>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</si>
  <si>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</si>
  <si>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</si>
  <si>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</si>
  <si>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</si>
  <si>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</si>
  <si>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</si>
  <si>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</si>
  <si>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</si>
  <si>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</si>
  <si>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</si>
  <si>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</si>
  <si>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</si>
  <si>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</si>
  <si>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</si>
  <si>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</si>
  <si>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</si>
  <si>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</si>
  <si>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</si>
  <si>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</si>
  <si>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</si>
  <si>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</si>
  <si>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</si>
  <si>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</si>
  <si>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</si>
  <si>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</si>
  <si>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</si>
  <si>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</si>
  <si>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</si>
  <si>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</si>
  <si>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</si>
  <si>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</si>
  <si>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</si>
  <si>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</si>
  <si>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</si>
  <si>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</si>
  <si>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</si>
  <si>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</si>
  <si>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</si>
  <si>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</si>
  <si>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</si>
  <si>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</si>
  <si>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</si>
  <si>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</si>
  <si>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</si>
  <si>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</si>
  <si>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</si>
  <si>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</si>
  <si>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</si>
  <si>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</si>
  <si>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</si>
  <si>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</si>
  <si>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</si>
  <si>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</si>
  <si>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</si>
  <si>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</si>
  <si>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</si>
  <si>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</si>
  <si>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</si>
  <si>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</si>
  <si>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</si>
  <si>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</si>
  <si>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</si>
  <si>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</si>
  <si>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</si>
  <si>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</si>
  <si>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</si>
  <si>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</si>
  <si>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</si>
  <si>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</si>
  <si>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</si>
  <si>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</si>
  <si>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</si>
  <si>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</si>
  <si>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</si>
  <si>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</si>
  <si>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</si>
  <si>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</si>
  <si>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</si>
  <si>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</si>
  <si>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</si>
  <si>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</si>
  <si>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</si>
  <si>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</si>
  <si>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</si>
  <si>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</si>
  <si>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</si>
  <si>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</si>
  <si>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</si>
  <si>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</si>
  <si>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</si>
  <si>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</si>
  <si>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</si>
  <si>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</si>
  <si>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</si>
  <si>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</si>
  <si>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</si>
  <si>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</si>
  <si>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</si>
  <si>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</si>
  <si>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</si>
  <si>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</si>
  <si>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</si>
  <si>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</si>
  <si>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</si>
  <si>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</si>
  <si>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</si>
  <si>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</si>
  <si>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</si>
  <si>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</si>
  <si>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</si>
  <si>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</si>
  <si>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</si>
  <si>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</si>
  <si>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</si>
  <si>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</si>
  <si>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</si>
  <si>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</si>
  <si>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</si>
  <si>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</si>
  <si>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</si>
  <si>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</si>
  <si>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</si>
  <si>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</si>
  <si>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</si>
  <si>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</si>
  <si>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</si>
  <si>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</si>
  <si>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</si>
  <si>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</si>
  <si>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</si>
  <si>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</si>
  <si>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</si>
  <si>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</si>
  <si>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</si>
  <si>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</si>
  <si>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</si>
  <si>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</si>
  <si>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</si>
  <si>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</si>
  <si>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</si>
  <si>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</si>
  <si>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</si>
  <si>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</si>
  <si>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</si>
  <si>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</si>
  <si>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</si>
  <si>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</si>
  <si>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</si>
  <si>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</si>
  <si>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</si>
  <si>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</si>
  <si>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</si>
  <si>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</si>
  <si>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</si>
  <si>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</si>
  <si>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</si>
  <si>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</si>
  <si>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</si>
  <si>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</si>
  <si>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</si>
  <si>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</si>
  <si>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</si>
  <si>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</si>
  <si>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</si>
  <si>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</si>
  <si>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</si>
  <si>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</si>
  <si>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</si>
  <si>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</si>
  <si>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</si>
  <si>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</si>
  <si>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</si>
  <si>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</si>
  <si>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</si>
  <si>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</si>
  <si>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</si>
  <si>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</si>
  <si>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</si>
  <si>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</si>
  <si>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</si>
  <si>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</si>
  <si>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</si>
  <si>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</si>
  <si>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</si>
  <si>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</si>
  <si>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</si>
  <si>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</si>
  <si>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</si>
  <si>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</si>
  <si>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</si>
  <si>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</si>
  <si>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</si>
  <si>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</si>
  <si>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</si>
  <si>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</si>
  <si>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</si>
  <si>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</si>
  <si>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</si>
  <si>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</si>
  <si>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</si>
  <si>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</si>
  <si>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</si>
  <si>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</si>
  <si>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</si>
  <si>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</si>
  <si>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</si>
  <si>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</si>
  <si>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</si>
  <si>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</si>
  <si>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</si>
  <si>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</si>
  <si>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</si>
  <si>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</si>
  <si>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</si>
  <si>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</si>
  <si>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</si>
  <si>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</si>
  <si>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</si>
  <si>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</si>
  <si>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</si>
  <si>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</si>
  <si>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</si>
  <si>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</si>
  <si>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</si>
  <si>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</si>
  <si>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</si>
  <si>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</si>
  <si>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</si>
  <si>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</si>
  <si>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</si>
  <si>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</si>
  <si>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</si>
  <si>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</si>
  <si>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</si>
  <si>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</si>
  <si>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</si>
  <si>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</si>
  <si>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</si>
  <si>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</si>
  <si>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</si>
  <si>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</si>
  <si>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</si>
  <si>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</si>
  <si>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</si>
  <si>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</si>
  <si>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</si>
  <si>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</si>
  <si>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</si>
  <si>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</si>
  <si>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</si>
  <si>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</si>
  <si>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</si>
  <si>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</si>
  <si>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</si>
  <si>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</si>
  <si>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</si>
  <si>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</si>
  <si>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</si>
  <si>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</si>
  <si>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</si>
  <si>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</si>
  <si>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</si>
  <si>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</si>
  <si>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</si>
  <si>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</si>
  <si>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</si>
  <si>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</si>
  <si>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</si>
  <si>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</si>
  <si>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</si>
  <si>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</si>
  <si>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</si>
  <si>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</si>
  <si>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</si>
  <si>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</si>
  <si>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</si>
  <si>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</si>
  <si>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</si>
  <si>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</si>
  <si>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</si>
  <si>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</si>
  <si>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</si>
  <si>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</si>
  <si>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</si>
  <si>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</si>
  <si>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</si>
  <si>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</si>
  <si>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</si>
  <si>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</si>
  <si>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</si>
  <si>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</si>
  <si>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</si>
  <si>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</si>
  <si>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</si>
  <si>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</si>
  <si>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</si>
  <si>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</si>
  <si>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</si>
  <si>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</si>
  <si>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</si>
  <si>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</si>
  <si>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</si>
  <si>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</si>
  <si>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</si>
  <si>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</si>
  <si>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</si>
  <si>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</si>
  <si>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</si>
  <si>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</si>
  <si>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</si>
  <si>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</si>
  <si>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</si>
  <si>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</si>
  <si>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</si>
  <si>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</si>
  <si>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</si>
  <si>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</si>
  <si>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</si>
  <si>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</si>
  <si>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</si>
  <si>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</si>
  <si>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</si>
  <si>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</si>
  <si>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</si>
  <si>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</si>
  <si>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</si>
  <si>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</si>
  <si>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</si>
  <si>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</si>
  <si>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</si>
  <si>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</si>
  <si>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</si>
  <si>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</si>
  <si>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</si>
  <si>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</si>
  <si>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</si>
  <si>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</si>
  <si>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</si>
  <si>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</si>
  <si>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</si>
  <si>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</si>
  <si>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</si>
  <si>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</si>
  <si>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</si>
  <si>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</si>
  <si>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</si>
  <si>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</si>
  <si>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</si>
  <si>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</si>
  <si>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</si>
  <si>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</si>
  <si>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</si>
  <si>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</si>
  <si>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</si>
  <si>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</si>
  <si>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</si>
  <si>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</si>
  <si>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</si>
  <si>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</si>
  <si>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</si>
  <si>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</si>
  <si>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</si>
  <si>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</si>
  <si>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</si>
  <si>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</si>
  <si>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</si>
  <si>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</si>
  <si>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</si>
  <si>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</si>
  <si>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</si>
  <si>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</si>
  <si>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</si>
  <si>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</si>
  <si>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</si>
  <si>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</si>
  <si>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</si>
  <si>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</si>
  <si>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</si>
  <si>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</si>
  <si>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</si>
  <si>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</si>
  <si>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</si>
  <si>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</si>
  <si>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</si>
  <si>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</si>
  <si>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</si>
  <si>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</si>
  <si>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</si>
  <si>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</si>
  <si>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</si>
  <si>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</si>
  <si>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</si>
  <si>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</si>
  <si>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</si>
  <si>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</si>
  <si>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</si>
  <si>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</si>
  <si>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</si>
  <si>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</si>
  <si>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</si>
  <si>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</si>
  <si>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</si>
  <si>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</si>
  <si>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</si>
  <si>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</si>
  <si>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</si>
  <si>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</si>
  <si>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</si>
  <si>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</si>
  <si>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</si>
  <si>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</si>
  <si>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</si>
  <si>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</si>
  <si>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</si>
  <si>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</si>
  <si>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</si>
  <si>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</si>
  <si>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</si>
  <si>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</si>
  <si>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</si>
  <si>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</si>
  <si>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</si>
  <si>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</si>
  <si>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</si>
  <si>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</si>
  <si>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</si>
  <si>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</si>
  <si>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</si>
  <si>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</si>
  <si>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</si>
  <si>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</si>
  <si>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</si>
  <si>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</si>
  <si>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</si>
  <si>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</si>
  <si>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</si>
  <si>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</si>
  <si>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</si>
  <si>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</si>
  <si>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</si>
  <si>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</si>
  <si>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</si>
  <si>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</si>
  <si>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</si>
  <si>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</si>
  <si>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</si>
  <si>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</si>
  <si>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</si>
  <si>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</si>
  <si>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</si>
  <si>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</si>
  <si>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</si>
  <si>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</si>
  <si>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</si>
  <si>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</si>
  <si>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</si>
  <si>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</si>
  <si>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</si>
  <si>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</si>
  <si>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</si>
  <si>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</si>
  <si>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</si>
  <si>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</si>
  <si>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</si>
  <si>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</si>
  <si>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</si>
  <si>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</si>
  <si>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</si>
  <si>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</si>
  <si>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</si>
  <si>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</si>
  <si>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</si>
  <si>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</si>
  <si>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</si>
  <si>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</si>
  <si>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</si>
  <si>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</si>
  <si>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</si>
  <si>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</si>
  <si>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</si>
  <si>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</si>
  <si>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</si>
  <si>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</si>
  <si>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</si>
  <si>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</si>
  <si>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</si>
  <si>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</si>
  <si>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</si>
  <si>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</si>
  <si>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</si>
  <si>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</si>
  <si>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</si>
  <si>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</si>
  <si>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</si>
  <si>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</si>
  <si>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</si>
  <si>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</si>
  <si>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</si>
  <si>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</si>
  <si>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</si>
  <si>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</si>
  <si>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</si>
  <si>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</si>
  <si>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</si>
  <si>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</si>
  <si>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</si>
  <si>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</si>
  <si>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</si>
  <si>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</si>
  <si>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</si>
  <si>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</si>
  <si>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</si>
  <si>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</si>
  <si>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</si>
  <si>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</si>
  <si>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</si>
  <si>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</si>
  <si>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</si>
  <si>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</si>
  <si>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</si>
  <si>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</si>
  <si>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</si>
  <si>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</si>
  <si>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</si>
  <si>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</si>
  <si>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</si>
  <si>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</si>
  <si>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</si>
  <si>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</si>
  <si>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</si>
  <si>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</si>
  <si>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</si>
  <si>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</si>
  <si>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</si>
  <si>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</si>
  <si>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</si>
  <si>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</si>
  <si>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</si>
  <si>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</si>
  <si>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</si>
  <si>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</si>
  <si>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</si>
  <si>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</si>
  <si>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</si>
  <si>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</si>
  <si>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</si>
  <si>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</si>
  <si>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</si>
  <si>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</si>
  <si>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</si>
  <si>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</si>
  <si>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</si>
  <si>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</si>
  <si>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</si>
  <si>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</si>
  <si>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</si>
  <si>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</si>
  <si>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</si>
  <si>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</si>
  <si>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</si>
  <si>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</si>
  <si>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</si>
  <si>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</si>
  <si>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</si>
  <si>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</si>
  <si>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</si>
  <si>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</si>
  <si>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</si>
  <si>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</si>
  <si>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</si>
  <si>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</si>
  <si>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</si>
  <si>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</si>
  <si>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</si>
  <si>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</si>
  <si>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</si>
  <si>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</si>
  <si>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</si>
  <si>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</si>
  <si>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</si>
  <si>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</si>
  <si>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</si>
  <si>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</si>
  <si>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</si>
  <si>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</si>
  <si>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</si>
  <si>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</si>
  <si>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</si>
  <si>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</si>
  <si>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</si>
  <si>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</si>
  <si>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</si>
  <si>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</si>
  <si>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</si>
  <si>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</si>
  <si>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</si>
  <si>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</si>
  <si>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</si>
  <si>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</si>
  <si>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</si>
  <si>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</si>
  <si>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</si>
  <si>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</si>
  <si>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</si>
  <si>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</si>
  <si>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</si>
  <si>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</si>
  <si>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</si>
  <si>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</si>
  <si>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</si>
  <si>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</si>
  <si>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</si>
  <si>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</si>
  <si>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</si>
  <si>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</si>
  <si>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</si>
  <si>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</si>
  <si>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</si>
  <si>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</si>
  <si>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</si>
  <si>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</si>
  <si>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</si>
  <si>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</si>
  <si>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</si>
  <si>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</si>
  <si>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</si>
  <si>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</si>
  <si>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</si>
  <si>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</si>
  <si>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</si>
  <si>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</si>
  <si>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</si>
  <si>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</si>
  <si>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</si>
  <si>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</si>
  <si>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</si>
  <si>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</si>
  <si>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</si>
  <si>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</si>
  <si>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</si>
  <si>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</si>
  <si>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</si>
  <si>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</si>
  <si>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</si>
  <si>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</si>
  <si>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</si>
  <si>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</si>
  <si>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</si>
  <si>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</si>
  <si>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</si>
  <si>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</si>
  <si>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</si>
  <si>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</si>
  <si>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</si>
  <si>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</si>
  <si>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</si>
  <si>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</si>
  <si>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</si>
  <si>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</si>
  <si>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</si>
  <si>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</si>
  <si>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</si>
  <si>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</si>
  <si>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</si>
  <si>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</si>
  <si>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</si>
  <si>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</si>
  <si>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</si>
  <si>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</si>
  <si>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</si>
  <si>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</si>
  <si>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</si>
  <si>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</si>
  <si>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</si>
  <si>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</si>
  <si>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</si>
  <si>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</si>
  <si>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</si>
  <si>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</si>
  <si>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</si>
  <si>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</si>
  <si>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</si>
  <si>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</si>
  <si>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</si>
  <si>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</si>
  <si>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</si>
  <si>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</si>
  <si>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</si>
  <si>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</si>
  <si>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</si>
  <si>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</si>
  <si>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</si>
  <si>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</si>
  <si>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</si>
  <si>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</si>
  <si>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</si>
  <si>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</si>
  <si>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</si>
  <si>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</si>
  <si>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</si>
  <si>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</si>
  <si>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</si>
  <si>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</si>
  <si>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</si>
  <si>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</si>
  <si>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</si>
  <si>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</si>
  <si>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</si>
  <si>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</si>
  <si>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</si>
  <si>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</si>
  <si>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</si>
  <si>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</si>
  <si>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</si>
  <si>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</si>
  <si>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</si>
  <si>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</si>
  <si>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</si>
  <si>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</si>
  <si>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</si>
  <si>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</si>
  <si>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</si>
  <si>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</si>
  <si>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</si>
  <si>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</si>
  <si>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</si>
  <si>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</si>
  <si>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</si>
  <si>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</si>
  <si>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</si>
  <si>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</si>
  <si>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</si>
  <si>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</si>
  <si>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</si>
  <si>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</si>
  <si>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</si>
  <si>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</si>
  <si>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</si>
  <si>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</si>
  <si>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</si>
  <si>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</si>
  <si>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</si>
  <si>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</si>
  <si>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</si>
  <si>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</si>
  <si>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</si>
  <si>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</si>
  <si>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</si>
  <si>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</si>
  <si>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</si>
  <si>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</si>
  <si>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</si>
  <si>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</si>
  <si>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</si>
  <si>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</si>
  <si>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</si>
  <si>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</si>
  <si>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</si>
  <si>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</si>
  <si>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</si>
  <si>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</si>
  <si>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</si>
  <si>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</si>
  <si>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</si>
  <si>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</si>
  <si>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</si>
  <si>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</si>
  <si>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</si>
  <si>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</si>
  <si>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</si>
  <si>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</si>
  <si>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</si>
  <si>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</si>
  <si>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</si>
  <si>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</si>
  <si>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</si>
  <si>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</si>
  <si>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</si>
  <si>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</si>
  <si>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</si>
  <si>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</si>
  <si>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</si>
  <si>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</si>
  <si>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</si>
  <si>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</si>
  <si>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</si>
  <si>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</si>
  <si>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</si>
  <si>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</si>
  <si>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</si>
  <si>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</si>
  <si>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</si>
  <si>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</si>
  <si>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</si>
  <si>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</si>
  <si>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</si>
  <si>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</si>
  <si>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</si>
  <si>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</si>
  <si>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</si>
  <si>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</si>
  <si>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</si>
  <si>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</si>
  <si>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</si>
  <si>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</si>
  <si>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</si>
  <si>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</si>
  <si>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</si>
  <si>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</si>
  <si>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</si>
  <si>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</si>
  <si>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</si>
  <si>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</si>
  <si>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</si>
  <si>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</si>
  <si>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</si>
  <si>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</si>
  <si>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</si>
  <si>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</si>
  <si>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</si>
  <si>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</si>
  <si>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</si>
  <si>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</si>
  <si>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</si>
  <si>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</si>
  <si>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</si>
  <si>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</si>
  <si>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</si>
  <si>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</si>
  <si>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</si>
  <si>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</si>
  <si>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</si>
  <si>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</si>
  <si>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</si>
  <si>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</si>
  <si>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</si>
  <si>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</si>
  <si>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</si>
  <si>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</si>
  <si>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</si>
  <si>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</si>
  <si>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</si>
  <si>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</si>
  <si>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</si>
  <si>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</si>
  <si>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</si>
  <si>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</si>
  <si>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</si>
  <si>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</si>
  <si>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</si>
  <si>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</si>
  <si>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</si>
  <si>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</si>
  <si>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</si>
  <si>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</si>
  <si>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</si>
  <si>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</si>
  <si>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</si>
  <si>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</si>
  <si>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</si>
  <si>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</si>
  <si>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</si>
  <si>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</si>
  <si>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</si>
  <si>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</si>
  <si>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</si>
  <si>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</si>
  <si>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</si>
  <si>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</si>
  <si>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</si>
  <si>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</si>
  <si>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</si>
  <si>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</si>
  <si>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</si>
  <si>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</si>
  <si>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</si>
  <si>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</si>
  <si>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</si>
  <si>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</si>
  <si>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</si>
  <si>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</si>
  <si>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</si>
  <si>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</si>
  <si>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</si>
  <si>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</si>
  <si>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</si>
  <si>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</si>
  <si>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</si>
  <si>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</si>
  <si>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</si>
  <si>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</si>
  <si>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</si>
  <si>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</si>
  <si>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</si>
  <si>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</si>
  <si>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</si>
  <si>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</si>
  <si>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</si>
  <si>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</si>
  <si>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</si>
  <si>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</si>
  <si>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</si>
  <si>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</si>
  <si>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</si>
  <si>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</si>
  <si>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</si>
  <si>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</si>
  <si>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</si>
  <si>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</si>
  <si>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</si>
  <si>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</si>
  <si>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</si>
  <si>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</si>
  <si>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</si>
  <si>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</si>
  <si>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</si>
  <si>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</si>
  <si>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</si>
  <si>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</si>
  <si>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</si>
  <si>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</si>
  <si>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</si>
  <si>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</si>
  <si>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</si>
  <si>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</si>
  <si>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</si>
  <si>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</si>
  <si>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</si>
  <si>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</si>
  <si>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</si>
  <si>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</si>
  <si>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</si>
  <si>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</si>
  <si>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</si>
  <si>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</si>
  <si>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</si>
  <si>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</si>
  <si>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</si>
  <si>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</si>
  <si>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</si>
  <si>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</si>
  <si>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</si>
  <si>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</si>
  <si>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</si>
  <si>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</si>
  <si>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</si>
  <si>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</si>
  <si>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</si>
  <si>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</si>
  <si>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</si>
  <si>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</si>
  <si>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</si>
  <si>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</si>
  <si>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</si>
  <si>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</si>
  <si>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</si>
  <si>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</si>
  <si>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</si>
  <si>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</si>
  <si>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</si>
  <si>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</si>
  <si>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</si>
  <si>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</si>
  <si>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</si>
  <si>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</si>
  <si>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</si>
  <si>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</si>
  <si>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</si>
  <si>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</si>
  <si>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</si>
  <si>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</si>
  <si>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</si>
  <si>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</si>
  <si>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</si>
  <si>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</si>
  <si>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</si>
  <si>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</si>
  <si>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</si>
  <si>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</si>
  <si>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</si>
  <si>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</si>
  <si>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</si>
  <si>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</si>
  <si>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</si>
  <si>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</si>
  <si>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</si>
  <si>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</si>
  <si>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</si>
  <si>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</si>
  <si>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</si>
  <si>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</si>
  <si>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</si>
  <si>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</si>
  <si>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</si>
  <si>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</si>
  <si>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</si>
  <si>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</si>
  <si>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</si>
  <si>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</si>
  <si>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</si>
  <si>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</si>
  <si>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</si>
  <si>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</si>
  <si>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</si>
  <si>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</si>
  <si>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</si>
  <si>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</si>
  <si>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</si>
  <si>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</si>
  <si>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</si>
  <si>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</si>
  <si>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</si>
  <si>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</si>
  <si>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</si>
  <si>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</si>
  <si>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</si>
  <si>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</si>
  <si>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</si>
  <si>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</si>
  <si>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</si>
  <si>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</si>
  <si>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</si>
  <si>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</si>
  <si>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</si>
  <si>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</si>
  <si>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</si>
  <si>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</si>
  <si>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</si>
  <si>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</si>
  <si>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</si>
  <si>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</si>
  <si>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</si>
  <si>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</si>
  <si>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</si>
  <si>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</si>
  <si>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</si>
  <si>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</si>
  <si>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</si>
  <si>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</si>
  <si>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</si>
  <si>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</si>
  <si>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</si>
  <si>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</si>
  <si>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</si>
  <si>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</si>
  <si>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</si>
  <si>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</si>
  <si>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</si>
  <si>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</si>
  <si>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</si>
  <si>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</si>
  <si>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</si>
  <si>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</si>
  <si>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</si>
  <si>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</si>
  <si>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</si>
  <si>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</si>
  <si>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</si>
  <si>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</si>
  <si>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</si>
  <si>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</si>
  <si>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</si>
  <si>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</si>
  <si>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</si>
  <si>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</si>
  <si>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</si>
  <si>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</si>
  <si>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</si>
  <si>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</si>
  <si>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</si>
  <si>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</si>
  <si>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</si>
  <si>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</si>
  <si>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</si>
  <si>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</si>
  <si>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</si>
  <si>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</si>
  <si>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</si>
  <si>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</si>
  <si>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</si>
  <si>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</si>
  <si>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</si>
  <si>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</si>
  <si>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</si>
  <si>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</si>
  <si>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</si>
  <si>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</si>
  <si>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</si>
  <si>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</si>
  <si>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</si>
  <si>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</si>
  <si>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</si>
  <si>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</si>
  <si>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</si>
  <si>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</si>
  <si>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</si>
  <si>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</si>
  <si>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</si>
  <si>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</si>
  <si>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</si>
  <si>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</si>
  <si>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</si>
  <si>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</si>
  <si>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</si>
  <si>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</si>
  <si>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</si>
  <si>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</si>
  <si>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</si>
  <si>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</si>
  <si>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</si>
  <si>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</si>
  <si>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</si>
  <si>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</si>
  <si>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</si>
  <si>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</si>
  <si>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</si>
  <si>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</si>
  <si>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</si>
  <si>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</si>
  <si>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</si>
  <si>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</si>
  <si>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</si>
  <si>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</si>
  <si>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</si>
  <si>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</si>
  <si>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</si>
  <si>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</si>
  <si>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</si>
  <si>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</si>
  <si>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</si>
  <si>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</si>
  <si>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</si>
  <si>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</si>
  <si>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</si>
  <si>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</si>
  <si>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</si>
  <si>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</si>
  <si>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</si>
  <si>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</si>
  <si>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</si>
  <si>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</si>
  <si>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</si>
  <si>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</si>
  <si>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</si>
  <si>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</si>
  <si>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</si>
  <si>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</si>
  <si>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</si>
  <si>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</si>
  <si>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</si>
  <si>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</si>
  <si>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</si>
  <si>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</si>
  <si>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</si>
  <si>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</si>
  <si>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</si>
  <si>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</si>
  <si>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</si>
  <si>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</si>
  <si>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</si>
  <si>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</si>
  <si>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</si>
  <si>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</si>
  <si>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</si>
  <si>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</si>
  <si>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</si>
  <si>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</si>
  <si>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</si>
  <si>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</si>
  <si>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</si>
  <si>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</si>
  <si>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</si>
  <si>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</si>
  <si>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</si>
  <si>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</si>
  <si>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</si>
  <si>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</si>
  <si>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</si>
  <si>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</si>
  <si>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</si>
  <si>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</si>
  <si>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</si>
  <si>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</si>
  <si>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</si>
  <si>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</si>
  <si>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</si>
  <si>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</si>
  <si>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</si>
  <si>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</si>
  <si>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</si>
  <si>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</si>
  <si>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</si>
  <si>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</si>
  <si>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</si>
  <si>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</si>
  <si>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</si>
  <si>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</si>
  <si>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</si>
  <si>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</si>
  <si>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</si>
  <si>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</si>
  <si>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</si>
  <si>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</si>
  <si>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</si>
  <si>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</si>
  <si>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</si>
  <si>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</si>
  <si>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</si>
  <si>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</si>
  <si>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</si>
  <si>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</si>
  <si>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</si>
  <si>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</si>
  <si>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</si>
  <si>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</si>
  <si>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</si>
  <si>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</si>
  <si>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</si>
  <si>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</si>
  <si>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</si>
  <si>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</si>
  <si>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</si>
  <si>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</si>
  <si>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</si>
  <si>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</si>
  <si>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</si>
  <si>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</si>
  <si>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</si>
  <si>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</si>
  <si>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</si>
  <si>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</si>
  <si>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</si>
  <si>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</si>
  <si>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</si>
  <si>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</si>
  <si>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</si>
  <si>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</si>
  <si>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</si>
  <si>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</si>
  <si>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</si>
  <si>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</si>
  <si>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</si>
  <si>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</si>
  <si>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</si>
  <si>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</si>
  <si>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</si>
  <si>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</si>
  <si>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</si>
  <si>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</si>
  <si>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</si>
  <si>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</si>
  <si>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</si>
  <si>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</si>
  <si>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</si>
  <si>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</si>
  <si>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</si>
  <si>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</si>
  <si>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</si>
  <si>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</si>
  <si>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</si>
  <si>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</si>
  <si>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</si>
  <si>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</si>
  <si>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</si>
  <si>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</si>
  <si>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</si>
  <si>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</si>
  <si>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</si>
  <si>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</si>
  <si>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</si>
  <si>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</si>
  <si>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</si>
  <si>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</si>
  <si>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</si>
  <si>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</si>
  <si>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</si>
  <si>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</si>
  <si>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</si>
  <si>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</si>
  <si>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</si>
  <si>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</si>
  <si>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</si>
  <si>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</si>
  <si>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</si>
  <si>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</si>
  <si>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</si>
  <si>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</si>
  <si>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</si>
  <si>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</si>
  <si>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</si>
  <si>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</si>
  <si>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</si>
  <si>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</si>
  <si>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</si>
  <si>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</si>
  <si>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</si>
  <si>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</si>
  <si>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</si>
  <si>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</si>
  <si>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</si>
  <si>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</si>
  <si>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</si>
  <si>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</si>
  <si>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</si>
  <si>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</si>
  <si>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</si>
  <si>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</si>
  <si>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</si>
  <si>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</si>
  <si>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</si>
  <si>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</si>
  <si>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</si>
  <si>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</si>
  <si>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</si>
  <si>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</si>
  <si>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</si>
  <si>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</si>
  <si>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</si>
  <si>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</si>
  <si>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</si>
  <si>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</si>
  <si>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</si>
  <si>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</si>
  <si>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</si>
  <si>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</si>
  <si>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</si>
  <si>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</si>
  <si>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</si>
  <si>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</si>
  <si>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</si>
  <si>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</si>
  <si>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</si>
  <si>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</si>
  <si>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</si>
  <si>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</si>
  <si>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</si>
  <si>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</si>
  <si>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</si>
  <si>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</si>
  <si>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</si>
  <si>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</si>
  <si>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</si>
  <si>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</si>
  <si>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</si>
  <si>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</si>
  <si>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</si>
  <si>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</si>
  <si>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</si>
  <si>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</si>
  <si>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</si>
  <si>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</si>
  <si>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</si>
  <si>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</si>
  <si>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</si>
  <si>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</si>
  <si>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</si>
  <si>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</si>
  <si>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</si>
  <si>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</si>
  <si>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</si>
  <si>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</si>
  <si>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</si>
  <si>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</si>
  <si>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</si>
  <si>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</si>
  <si>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</si>
  <si>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</si>
  <si>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</si>
  <si>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</si>
  <si>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</si>
  <si>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</si>
  <si>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</si>
  <si>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</si>
  <si>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</si>
  <si>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</si>
  <si>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</si>
  <si>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</si>
  <si>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</si>
  <si>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</si>
  <si>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</si>
  <si>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</si>
  <si>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</si>
  <si>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</si>
  <si>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</si>
  <si>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</si>
  <si>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</si>
  <si>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</si>
  <si>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</si>
  <si>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</si>
  <si>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</si>
  <si>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</si>
  <si>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</si>
  <si>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</si>
  <si>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</si>
  <si>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</si>
  <si>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</si>
  <si>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</si>
  <si>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</si>
  <si>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</si>
  <si>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</si>
  <si>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</si>
  <si>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</si>
  <si>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</si>
  <si>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</si>
  <si>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</si>
  <si>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</si>
  <si>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</si>
  <si>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</si>
  <si>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</si>
  <si>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</si>
  <si>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</si>
  <si>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</si>
  <si>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</si>
  <si>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</si>
  <si>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</si>
  <si>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</si>
  <si>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</si>
  <si>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</si>
  <si>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</si>
  <si>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</si>
  <si>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</si>
  <si>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</si>
  <si>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</si>
  <si>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</si>
  <si>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</si>
  <si>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</si>
  <si>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</si>
  <si>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</si>
  <si>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</si>
  <si>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</si>
  <si>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</si>
  <si>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</si>
  <si>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</si>
  <si>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</si>
  <si>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</si>
  <si>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</si>
  <si>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</si>
  <si>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</si>
  <si>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</si>
  <si>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</si>
  <si>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</si>
  <si>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</si>
  <si>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</si>
  <si>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</si>
  <si>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</si>
  <si>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</si>
  <si>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</si>
  <si>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</si>
  <si>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</si>
  <si>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</si>
  <si>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</si>
  <si>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</si>
  <si>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</si>
  <si>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</si>
  <si>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</si>
  <si>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</si>
  <si>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</si>
  <si>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</si>
  <si>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</si>
  <si>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</si>
  <si>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</si>
  <si>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</si>
  <si>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</si>
  <si>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</si>
  <si>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</si>
  <si>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</si>
  <si>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</si>
  <si>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</si>
  <si>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</si>
  <si>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</si>
  <si>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</si>
  <si>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</si>
  <si>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</si>
  <si>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</si>
  <si>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</si>
  <si>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</si>
  <si>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</si>
  <si>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</si>
  <si>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</si>
  <si>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</si>
  <si>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</si>
  <si>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</si>
  <si>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</si>
  <si>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</si>
  <si>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</si>
  <si>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</si>
  <si>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</si>
  <si>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</si>
  <si>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</si>
  <si>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</si>
  <si>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</si>
  <si>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</si>
  <si>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</si>
  <si>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</si>
  <si>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</si>
  <si>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</si>
  <si>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</si>
  <si>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</si>
  <si>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</si>
  <si>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</si>
  <si>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</si>
  <si>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</si>
  <si>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</si>
  <si>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</si>
  <si>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</si>
  <si>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</si>
  <si>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</si>
  <si>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</si>
  <si>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</si>
  <si>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</si>
  <si>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</si>
  <si>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</si>
  <si>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</si>
  <si>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</si>
  <si>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</si>
  <si>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</si>
  <si>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</si>
  <si>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</si>
  <si>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</si>
  <si>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</si>
  <si>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</si>
  <si>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</si>
  <si>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</si>
  <si>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</si>
  <si>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</si>
  <si>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</si>
  <si>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</si>
  <si>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</si>
  <si>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</si>
  <si>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</si>
  <si>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</si>
  <si>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</si>
  <si>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</si>
  <si>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</si>
  <si>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</si>
  <si>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</si>
  <si>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</si>
  <si>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</si>
  <si>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</si>
  <si>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</si>
  <si>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</si>
  <si>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</si>
  <si>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</si>
  <si>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</si>
  <si>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</si>
  <si>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</si>
  <si>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</si>
  <si>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</si>
  <si>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</si>
  <si>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</si>
  <si>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</si>
  <si>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</si>
  <si>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</si>
  <si>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</si>
  <si>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</si>
  <si>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</si>
  <si>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</si>
  <si>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</si>
  <si>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</si>
  <si>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</si>
  <si>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</si>
  <si>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</si>
  <si>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</si>
  <si>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</si>
  <si>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</si>
  <si>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</si>
  <si>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</si>
  <si>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</si>
  <si>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</si>
  <si>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</si>
  <si>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</si>
  <si>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</si>
  <si>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</si>
  <si>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</si>
  <si>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</si>
  <si>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</si>
  <si>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</si>
  <si>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</si>
  <si>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</si>
  <si>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</si>
  <si>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</si>
  <si>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</si>
  <si>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</si>
  <si>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</si>
  <si>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</si>
  <si>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</si>
  <si>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</si>
  <si>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</si>
  <si>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</si>
  <si>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</si>
  <si>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</si>
  <si>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</si>
  <si>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</si>
  <si>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</si>
  <si>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</si>
  <si>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</si>
  <si>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</si>
  <si>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</si>
  <si>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</si>
  <si>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</si>
  <si>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</si>
  <si>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</si>
  <si>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</si>
  <si>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</si>
  <si>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</si>
  <si>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</si>
  <si>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</si>
  <si>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</si>
  <si>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</si>
  <si>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</si>
  <si>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</si>
  <si>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</si>
  <si>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</si>
  <si>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</si>
  <si>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</si>
  <si>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</si>
  <si>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</si>
  <si>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</si>
  <si>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</si>
  <si>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</si>
  <si>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</si>
  <si>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</si>
  <si>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</si>
  <si>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</si>
  <si>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</si>
  <si>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</si>
  <si>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</si>
  <si>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</si>
  <si>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</si>
  <si>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</si>
  <si>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</si>
  <si>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</si>
  <si>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</si>
  <si>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</si>
  <si>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</si>
  <si>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</si>
  <si>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</si>
  <si>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</si>
  <si>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</si>
  <si>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</si>
  <si>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</si>
  <si>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</si>
  <si>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</si>
  <si>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</si>
  <si>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</si>
  <si>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</si>
  <si>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</si>
  <si>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</si>
  <si>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</si>
  <si>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</si>
  <si>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</si>
  <si>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</si>
  <si>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</si>
  <si>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</si>
  <si>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</si>
  <si>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</si>
  <si>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</si>
  <si>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</si>
  <si>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</si>
  <si>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</si>
  <si>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</si>
  <si>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</si>
  <si>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</si>
  <si>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</si>
  <si>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</si>
  <si>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</si>
  <si>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</si>
  <si>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</si>
  <si>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</si>
  <si>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</si>
  <si>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</si>
  <si>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</si>
  <si>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</si>
  <si>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</si>
  <si>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</si>
  <si>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</si>
  <si>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</si>
  <si>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</si>
  <si>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</si>
  <si>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</si>
  <si>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</si>
  <si>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</si>
  <si>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</si>
  <si>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</si>
  <si>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</si>
  <si>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</si>
  <si>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</si>
  <si>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</si>
  <si>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</si>
  <si>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</si>
  <si>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</si>
  <si>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</si>
  <si>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</si>
  <si>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</si>
  <si>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</si>
  <si>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</si>
  <si>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</si>
  <si>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</si>
  <si>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</si>
  <si>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</si>
  <si>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</si>
  <si>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</si>
  <si>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</si>
  <si>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</si>
  <si>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</si>
  <si>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</si>
  <si>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</si>
  <si>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</si>
  <si>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</si>
  <si>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</si>
  <si>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</si>
  <si>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</si>
  <si>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</si>
  <si>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</si>
  <si>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</si>
  <si>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</si>
  <si>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</si>
  <si>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</si>
  <si>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</si>
  <si>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</si>
  <si>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</si>
  <si>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</si>
  <si>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</si>
  <si>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</si>
  <si>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</si>
  <si>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</si>
  <si>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</si>
  <si>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</si>
  <si>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</si>
  <si>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</si>
  <si>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</si>
  <si>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</si>
  <si>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</si>
  <si>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</si>
  <si>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</si>
  <si>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</si>
  <si>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</si>
  <si>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</si>
  <si>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</si>
  <si>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</si>
  <si>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</si>
  <si>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</si>
  <si>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</si>
  <si>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</si>
  <si>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</si>
  <si>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</si>
  <si>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</si>
  <si>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</si>
  <si>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</si>
  <si>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</si>
  <si>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</si>
  <si>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</si>
  <si>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</si>
  <si>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</si>
  <si>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</si>
  <si>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</si>
  <si>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</si>
  <si>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</si>
  <si>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</si>
  <si>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</si>
  <si>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</si>
  <si>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</si>
  <si>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</si>
  <si>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</si>
  <si>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</si>
  <si>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</si>
  <si>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</si>
  <si>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</si>
  <si>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</si>
  <si>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</si>
  <si>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</si>
  <si>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</si>
  <si>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</si>
  <si>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</si>
  <si>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</si>
  <si>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</si>
  <si>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</si>
  <si>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</si>
  <si>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</si>
  <si>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</si>
  <si>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</si>
  <si>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</si>
  <si>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</si>
  <si>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</si>
  <si>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</si>
  <si>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</si>
  <si>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</si>
  <si>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</si>
  <si>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</si>
  <si>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</si>
  <si>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</si>
  <si>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</si>
  <si>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</si>
  <si>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</si>
  <si>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</si>
  <si>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</si>
  <si>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</si>
  <si>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</si>
  <si>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</si>
  <si>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</si>
  <si>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</si>
  <si>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</si>
  <si>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</si>
  <si>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</si>
  <si>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</si>
  <si>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</si>
  <si>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</si>
  <si>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</si>
  <si>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</si>
  <si>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</si>
  <si>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</si>
  <si>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</si>
  <si>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</si>
  <si>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</si>
  <si>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</si>
  <si>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</si>
  <si>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</si>
  <si>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</si>
  <si>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</si>
  <si>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</si>
  <si>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</si>
  <si>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</si>
  <si>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</si>
  <si>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</si>
  <si>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</si>
  <si>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</si>
  <si>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</si>
  <si>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</si>
  <si>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</si>
  <si>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</si>
  <si>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</si>
  <si>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</si>
  <si>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</si>
  <si>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</si>
  <si>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</si>
  <si>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</si>
  <si>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</si>
  <si>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</si>
  <si>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</si>
  <si>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</si>
  <si>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</si>
  <si>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</si>
  <si>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</si>
  <si>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</si>
  <si>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</si>
  <si>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</si>
  <si>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</si>
  <si>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</si>
  <si>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</si>
  <si>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</si>
  <si>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</si>
  <si>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</si>
  <si>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</si>
  <si>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</si>
  <si>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</si>
  <si>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</si>
  <si>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</si>
  <si>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</si>
  <si>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</si>
  <si>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</si>
  <si>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</si>
  <si>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</si>
  <si>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</si>
  <si>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</si>
  <si>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</si>
  <si>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</si>
  <si>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</si>
  <si>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</si>
  <si>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</si>
  <si>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</si>
  <si>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</si>
  <si>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</si>
  <si>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</si>
  <si>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</si>
  <si>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</si>
  <si>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</si>
  <si>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</si>
  <si>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</si>
  <si>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</si>
  <si>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</si>
  <si>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</si>
  <si>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</si>
  <si>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</si>
  <si>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</si>
  <si>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</si>
  <si>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</si>
  <si>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</si>
  <si>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</si>
  <si>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</si>
  <si>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</si>
  <si>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</si>
  <si>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</si>
  <si>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</si>
  <si>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</si>
  <si>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</si>
  <si>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</si>
  <si>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</si>
  <si>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</si>
  <si>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</si>
  <si>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</si>
  <si>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</si>
  <si>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</si>
  <si>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</si>
  <si>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</si>
  <si>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</si>
  <si>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</si>
  <si>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</si>
  <si>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</si>
  <si>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</si>
  <si>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</si>
  <si>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</si>
  <si>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</si>
  <si>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</si>
  <si>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</si>
  <si>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</si>
  <si>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</si>
  <si>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</si>
  <si>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</si>
  <si>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</si>
  <si>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</si>
  <si>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</si>
  <si>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</si>
  <si>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</si>
  <si>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</si>
  <si>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</si>
  <si>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</si>
  <si>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</si>
  <si>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</si>
  <si>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</si>
  <si>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</si>
  <si>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</si>
  <si>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</si>
  <si>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</si>
  <si>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</si>
  <si>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</si>
  <si>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</si>
  <si>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</si>
  <si>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</si>
  <si>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</si>
  <si>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</si>
  <si>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</si>
  <si>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</si>
  <si>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</si>
  <si>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</si>
  <si>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</si>
  <si>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</si>
  <si>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</si>
  <si>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</si>
  <si>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</si>
  <si>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</si>
  <si>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</si>
  <si>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</si>
  <si>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</si>
  <si>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</si>
  <si>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</si>
  <si>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</si>
  <si>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</si>
  <si>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</si>
  <si>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</si>
  <si>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</si>
  <si>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</si>
  <si>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</si>
  <si>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</si>
  <si>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</si>
  <si>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</si>
  <si>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</si>
  <si>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</si>
  <si>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</si>
  <si>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</si>
  <si>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</si>
  <si>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</si>
  <si>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</si>
  <si>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</si>
  <si>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</si>
  <si>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</si>
  <si>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</si>
  <si>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</si>
  <si>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</si>
  <si>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</si>
  <si>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</si>
  <si>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</si>
  <si>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</si>
  <si>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</si>
  <si>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</si>
  <si>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</si>
  <si>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</si>
  <si>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</si>
  <si>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</si>
  <si>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</si>
  <si>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</si>
  <si>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</si>
  <si>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</si>
  <si>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</si>
  <si>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</si>
  <si>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</si>
  <si>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</si>
  <si>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</si>
  <si>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</si>
  <si>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</si>
  <si>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</si>
  <si>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</si>
  <si>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</si>
  <si>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</si>
  <si>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</si>
  <si>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</si>
  <si>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</si>
  <si>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</si>
  <si>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</si>
  <si>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</si>
  <si>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</si>
  <si>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</si>
  <si>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</si>
  <si>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</si>
  <si>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</si>
  <si>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</si>
  <si>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</si>
  <si>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</si>
  <si>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</si>
  <si>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</si>
  <si>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</si>
  <si>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</si>
  <si>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</si>
  <si>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</si>
  <si>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</si>
  <si>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</si>
  <si>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</si>
  <si>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</si>
  <si>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</si>
  <si>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</si>
  <si>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</si>
  <si>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</si>
  <si>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</si>
  <si>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</si>
  <si>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</si>
  <si>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</si>
  <si>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</si>
  <si>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</si>
  <si>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</si>
  <si>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</si>
  <si>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</si>
  <si>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</si>
  <si>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</si>
  <si>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</si>
  <si>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</si>
  <si>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</si>
  <si>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</si>
  <si>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</si>
  <si>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</si>
  <si>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</si>
  <si>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</si>
  <si>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</si>
  <si>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</si>
  <si>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</si>
  <si>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</si>
  <si>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</si>
  <si>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</si>
  <si>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</si>
  <si>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</si>
  <si>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</si>
  <si>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</si>
  <si>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</si>
  <si>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</si>
  <si>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</si>
  <si>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</si>
  <si>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</si>
  <si>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</si>
  <si>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</si>
  <si>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</si>
  <si>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</si>
  <si>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</si>
  <si>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</si>
  <si>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</si>
  <si>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</si>
  <si>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</si>
  <si>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</si>
  <si>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</si>
  <si>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</si>
  <si>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</si>
  <si>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</si>
  <si>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</si>
  <si>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</si>
  <si>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</si>
  <si>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</si>
  <si>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</si>
  <si>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</si>
  <si>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</si>
  <si>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</si>
  <si>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</si>
  <si>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</si>
  <si>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</si>
  <si>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</si>
  <si>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</si>
  <si>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</si>
  <si>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</si>
  <si>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</si>
  <si>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</si>
  <si>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</si>
  <si>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</si>
  <si>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</si>
  <si>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</si>
  <si>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</si>
  <si>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</si>
  <si>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</si>
  <si>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</si>
  <si>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</si>
  <si>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</si>
  <si>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</si>
  <si>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</si>
  <si>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</si>
  <si>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</si>
  <si>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</si>
  <si>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</si>
  <si>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</si>
  <si>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</si>
  <si>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</si>
  <si>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</si>
  <si>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</si>
  <si>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</si>
  <si>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</si>
  <si>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</si>
  <si>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</si>
  <si>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</si>
  <si>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</si>
  <si>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</si>
  <si>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</si>
  <si>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</si>
  <si>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</si>
  <si>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</si>
  <si>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</si>
  <si>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</si>
  <si>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</si>
  <si>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</si>
  <si>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</si>
  <si>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</si>
  <si>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</si>
  <si>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</si>
  <si>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</si>
  <si>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</si>
  <si>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</si>
  <si>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</si>
  <si>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</si>
  <si>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</si>
  <si>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</si>
  <si>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</si>
  <si>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</si>
  <si>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</si>
  <si>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</si>
  <si>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</si>
  <si>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</si>
  <si>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</si>
  <si>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</si>
  <si>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</si>
  <si>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</si>
  <si>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</si>
  <si>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</si>
  <si>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</si>
  <si>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</si>
  <si>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</si>
  <si>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</si>
  <si>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</si>
  <si>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</si>
  <si>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</si>
  <si>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</si>
  <si>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</si>
  <si>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</si>
  <si>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</si>
  <si>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</si>
  <si>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</si>
  <si>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</si>
  <si>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</si>
  <si>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</si>
  <si>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</si>
  <si>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</si>
  <si>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</si>
  <si>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</si>
  <si>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</si>
  <si>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</si>
  <si>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</si>
  <si>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</si>
  <si>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</si>
  <si>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</si>
  <si>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</si>
  <si>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</si>
  <si>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</si>
  <si>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</si>
  <si>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</si>
  <si>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</si>
  <si>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</si>
  <si>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</si>
  <si>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</si>
  <si>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</si>
  <si>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</si>
  <si>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</si>
  <si>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</si>
  <si>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</si>
  <si>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</si>
  <si>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</si>
  <si>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</si>
  <si>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</si>
  <si>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</si>
  <si>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</si>
  <si>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</si>
  <si>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</si>
  <si>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</si>
  <si>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</si>
  <si>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</si>
  <si>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</si>
  <si>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</si>
  <si>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</si>
  <si>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</si>
  <si>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</si>
  <si>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</si>
  <si>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</si>
  <si>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</si>
  <si>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</si>
  <si>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</si>
  <si>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</si>
  <si>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</si>
  <si>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</si>
  <si>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</si>
  <si>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</si>
  <si>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</si>
  <si>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</si>
  <si>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</si>
  <si>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</si>
  <si>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</si>
  <si>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</si>
  <si>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</si>
  <si>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</si>
  <si>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</si>
  <si>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</si>
  <si>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</si>
  <si>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</si>
  <si>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</si>
  <si>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</si>
  <si>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</si>
  <si>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</si>
  <si>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</si>
  <si>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</si>
  <si>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</si>
  <si>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</si>
  <si>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</si>
  <si>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</si>
  <si>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</si>
  <si>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</si>
  <si>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</si>
  <si>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</si>
  <si>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</si>
  <si>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</si>
  <si>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</si>
  <si>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</si>
  <si>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</si>
  <si>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</si>
  <si>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</si>
  <si>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</si>
  <si>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</si>
  <si>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</si>
  <si>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</si>
  <si>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</si>
  <si>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</si>
  <si>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</si>
  <si>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</si>
  <si>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</si>
  <si>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</si>
  <si>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</si>
  <si>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</si>
  <si>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</si>
  <si>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</si>
  <si>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</si>
  <si>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</si>
  <si>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</si>
  <si>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</si>
  <si>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</si>
  <si>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</si>
  <si>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</si>
  <si>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</si>
  <si>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</si>
  <si>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</si>
  <si>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</si>
  <si>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</si>
  <si>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</si>
  <si>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</si>
  <si>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</si>
  <si>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</si>
  <si>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</si>
  <si>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</si>
  <si>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</si>
  <si>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</si>
  <si>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</si>
  <si>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</si>
  <si>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</si>
  <si>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</si>
  <si>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</si>
  <si>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</si>
  <si>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</si>
  <si>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</si>
  <si>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</si>
  <si>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</si>
  <si>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</si>
  <si>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</si>
  <si>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</si>
  <si>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</si>
  <si>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</si>
  <si>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</si>
  <si>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</si>
  <si>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</si>
  <si>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</si>
  <si>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</si>
  <si>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</si>
  <si>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</si>
  <si>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</si>
  <si>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</si>
  <si>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</si>
  <si>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</si>
  <si>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</si>
  <si>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</si>
  <si>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</si>
  <si>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</si>
  <si>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</si>
  <si>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</si>
  <si>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</si>
  <si>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</si>
  <si>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</si>
  <si>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</si>
  <si>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</si>
  <si>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</si>
  <si>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</si>
  <si>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</si>
  <si>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</si>
  <si>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</si>
  <si>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</si>
  <si>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</si>
  <si>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</si>
  <si>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</si>
  <si>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</si>
  <si>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</si>
  <si>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</si>
  <si>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</si>
  <si>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</si>
  <si>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</si>
  <si>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</si>
  <si>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</si>
  <si>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</si>
  <si>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</si>
  <si>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</si>
  <si>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</si>
  <si>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</si>
  <si>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</si>
  <si>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</si>
  <si>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</si>
  <si>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</si>
  <si>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</si>
  <si>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</si>
  <si>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</si>
  <si>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</si>
  <si>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</si>
  <si>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</si>
  <si>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</si>
  <si>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</si>
  <si>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</si>
  <si>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</si>
  <si>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</si>
  <si>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</si>
  <si>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</si>
  <si>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</si>
  <si>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</si>
  <si>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</si>
  <si>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</si>
  <si>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</si>
  <si>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</si>
  <si>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</si>
  <si>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</si>
  <si>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</si>
  <si>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</si>
  <si>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</si>
  <si>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</si>
  <si>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</si>
  <si>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</si>
  <si>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</si>
  <si>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</si>
  <si>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</si>
  <si>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</si>
  <si>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</si>
  <si>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</si>
  <si>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</si>
  <si>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</si>
  <si>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</si>
  <si>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</si>
  <si>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</si>
  <si>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</si>
  <si>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</si>
  <si>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</si>
  <si>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</si>
  <si>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</si>
  <si>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</si>
  <si>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</si>
  <si>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</si>
  <si>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</si>
  <si>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</si>
  <si>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</si>
  <si>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</si>
  <si>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</si>
  <si>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</si>
  <si>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</si>
  <si>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</si>
  <si>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</si>
  <si>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</si>
  <si>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</si>
  <si>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</si>
  <si>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</si>
  <si>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</si>
  <si>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</si>
  <si>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</si>
  <si>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</si>
  <si>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</si>
  <si>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</si>
  <si>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</si>
  <si>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</si>
  <si>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</si>
  <si>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</si>
  <si>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</si>
  <si>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</si>
  <si>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</si>
  <si>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</si>
  <si>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</si>
  <si>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</si>
  <si>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</si>
  <si>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</si>
  <si>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</si>
  <si>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</si>
  <si>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</si>
  <si>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</si>
  <si>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</si>
  <si>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</si>
  <si>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</si>
  <si>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</si>
  <si>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</si>
  <si>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</si>
  <si>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</si>
  <si>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</si>
  <si>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</si>
  <si>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</si>
  <si>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</si>
  <si>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</si>
  <si>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</si>
  <si>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</si>
  <si>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</si>
  <si>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</si>
  <si>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</si>
  <si>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</si>
  <si>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</si>
  <si>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</si>
  <si>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</si>
  <si>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</si>
  <si>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</si>
  <si>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</si>
  <si>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</si>
  <si>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</si>
  <si>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</si>
  <si>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</si>
  <si>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</si>
  <si>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</si>
  <si>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</si>
  <si>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</si>
  <si>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</si>
  <si>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</si>
  <si>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</si>
  <si>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</si>
  <si>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</si>
  <si>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</si>
  <si>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</si>
  <si>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</si>
  <si>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</si>
  <si>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</si>
  <si>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</si>
  <si>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</si>
  <si>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</si>
  <si>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</si>
  <si>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</si>
  <si>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</si>
  <si>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</si>
  <si>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</si>
  <si>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</si>
  <si>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</si>
  <si>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</si>
  <si>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</si>
  <si>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</si>
  <si>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</si>
  <si>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</si>
  <si>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</si>
  <si>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</si>
  <si>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</si>
  <si>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</si>
  <si>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</si>
  <si>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</si>
  <si>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</si>
  <si>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</si>
  <si>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</si>
  <si>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</si>
  <si>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</si>
  <si>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</si>
  <si>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</si>
  <si>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</si>
  <si>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</si>
  <si>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</si>
  <si>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</si>
  <si>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</si>
  <si>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</si>
  <si>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</si>
  <si>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</si>
  <si>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</si>
  <si>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</si>
  <si>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</si>
  <si>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</si>
  <si>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</si>
  <si>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</si>
  <si>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</si>
  <si>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</si>
  <si>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</si>
  <si>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</si>
  <si>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</si>
  <si>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</si>
  <si>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</si>
  <si>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</si>
  <si>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</si>
  <si>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</si>
  <si>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</si>
  <si>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</si>
  <si>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</si>
  <si>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</si>
  <si>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</si>
  <si>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</si>
  <si>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</si>
  <si>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</si>
  <si>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</si>
  <si>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</si>
  <si>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</si>
  <si>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</si>
  <si>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</si>
  <si>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</si>
  <si>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</si>
  <si>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</si>
  <si>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</si>
  <si>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</si>
  <si>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</si>
  <si>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</si>
  <si>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</si>
  <si>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</si>
  <si>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</si>
  <si>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</si>
  <si>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</si>
  <si>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</si>
  <si>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</si>
  <si>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</si>
  <si>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</si>
  <si>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</si>
  <si>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</si>
  <si>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</si>
  <si>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</si>
  <si>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</si>
  <si>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</si>
  <si>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</si>
  <si>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</si>
  <si>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</si>
  <si>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</si>
  <si>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</si>
  <si>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</si>
  <si>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</si>
  <si>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</si>
  <si>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</si>
  <si>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</si>
  <si>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</si>
  <si>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</si>
  <si>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</si>
  <si>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</si>
  <si>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</si>
  <si>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</si>
  <si>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</si>
  <si>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</si>
  <si>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</si>
  <si>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</si>
  <si>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</si>
  <si>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</si>
  <si>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</si>
  <si>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</si>
  <si>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</si>
  <si>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</si>
  <si>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</si>
  <si>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</si>
  <si>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</si>
  <si>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</si>
  <si>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</si>
  <si>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</si>
  <si>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</si>
  <si>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</si>
  <si>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</si>
  <si>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</si>
  <si>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</si>
  <si>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</si>
  <si>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</si>
  <si>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</si>
  <si>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</si>
  <si>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</si>
  <si>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</si>
  <si>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</si>
  <si>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</si>
  <si>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</si>
  <si>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</si>
  <si>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</si>
  <si>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</si>
  <si>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</si>
  <si>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</si>
  <si>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</si>
  <si>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</si>
  <si>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</si>
  <si>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</si>
  <si>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</si>
  <si>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</si>
  <si>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</si>
  <si>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</si>
  <si>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</si>
  <si>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</si>
  <si>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</si>
  <si>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</si>
  <si>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</si>
  <si>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</si>
  <si>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</si>
  <si>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</si>
  <si>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</si>
  <si>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</si>
  <si>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</si>
  <si>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</si>
  <si>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</si>
  <si>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</si>
  <si>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</si>
  <si>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</si>
  <si>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</si>
  <si>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</si>
  <si>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</si>
  <si>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</si>
  <si>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</si>
  <si>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</si>
  <si>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</si>
  <si>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</si>
  <si>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</si>
  <si>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</si>
  <si>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</si>
  <si>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</si>
  <si>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</si>
  <si>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</si>
  <si>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</si>
  <si>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</si>
  <si>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</si>
  <si>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</si>
  <si>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</si>
  <si>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</si>
  <si>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</si>
  <si>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</si>
  <si>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</si>
  <si>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</si>
  <si>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</si>
  <si>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</si>
  <si>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</si>
  <si>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</si>
  <si>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</si>
  <si>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</si>
  <si>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</si>
  <si>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</si>
  <si>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</si>
  <si>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</si>
  <si>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</si>
  <si>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</si>
  <si>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</si>
  <si>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</si>
  <si>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</si>
  <si>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</si>
  <si>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</si>
  <si>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</si>
  <si>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</si>
  <si>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</si>
  <si>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</si>
  <si>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</si>
  <si>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</si>
  <si>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</si>
  <si>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</si>
  <si>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</si>
  <si>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</si>
  <si>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</si>
  <si>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</si>
  <si>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</si>
  <si>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</si>
  <si>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</si>
  <si>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</si>
  <si>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</si>
  <si>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</si>
  <si>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</si>
  <si>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</si>
  <si>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</si>
  <si>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</si>
  <si>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</si>
  <si>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</si>
  <si>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</si>
  <si>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</si>
  <si>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</si>
  <si>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</si>
  <si>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</si>
  <si>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</si>
  <si>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</si>
  <si>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</si>
  <si>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</si>
  <si>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</si>
  <si>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</si>
  <si>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</si>
  <si>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</si>
  <si>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</si>
  <si>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</si>
  <si>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</si>
  <si>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</si>
  <si>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</si>
  <si>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</si>
  <si>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</si>
  <si>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</si>
  <si>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</si>
  <si>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</si>
  <si>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</si>
  <si>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</si>
  <si>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</si>
  <si>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</si>
  <si>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</si>
  <si>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</si>
  <si>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</si>
  <si>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</si>
  <si>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</si>
  <si>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</si>
  <si>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</si>
  <si>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</si>
  <si>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</si>
  <si>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</si>
  <si>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</si>
  <si>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</si>
  <si>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</si>
  <si>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</si>
  <si>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</si>
  <si>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</si>
  <si>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</si>
  <si>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</si>
  <si>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</si>
  <si>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</si>
  <si>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</si>
  <si>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</si>
  <si>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</si>
  <si>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</si>
  <si>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</si>
  <si>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</si>
  <si>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</si>
  <si>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</si>
  <si>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</si>
  <si>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</si>
  <si>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</si>
  <si>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</si>
  <si>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</si>
  <si>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</si>
  <si>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</si>
  <si>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</si>
  <si>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</si>
  <si>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</si>
  <si>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</si>
  <si>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</si>
  <si>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</si>
  <si>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</si>
  <si>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</si>
  <si>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</si>
  <si>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</si>
  <si>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</si>
  <si>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</si>
  <si>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</si>
  <si>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</si>
  <si>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</si>
  <si>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</si>
  <si>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</si>
  <si>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</si>
  <si>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</si>
  <si>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</si>
  <si>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</si>
  <si>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</si>
  <si>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</si>
  <si>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</si>
  <si>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</si>
  <si>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</si>
  <si>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</si>
  <si>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</si>
  <si>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</si>
  <si>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</si>
  <si>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</si>
  <si>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</si>
  <si>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</si>
  <si>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</si>
  <si>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</si>
  <si>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</si>
  <si>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</si>
  <si>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</si>
  <si>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</si>
  <si>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</si>
  <si>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</si>
  <si>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</si>
  <si>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</si>
  <si>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</si>
  <si>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</si>
  <si>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</si>
  <si>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</si>
  <si>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</si>
  <si>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</si>
  <si>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</si>
  <si>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</si>
  <si>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</si>
  <si>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</si>
  <si>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</si>
  <si>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</si>
  <si>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</si>
  <si>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</si>
  <si>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</si>
  <si>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</si>
  <si>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</si>
  <si>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</si>
  <si>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</si>
  <si>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</si>
  <si>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</si>
  <si>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</si>
  <si>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</si>
  <si>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</si>
  <si>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</si>
  <si>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</si>
  <si>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</si>
  <si>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</si>
  <si>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</si>
  <si>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</si>
  <si>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</si>
  <si>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</si>
  <si>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</si>
  <si>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</si>
  <si>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</si>
  <si>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</si>
  <si>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</si>
  <si>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</si>
  <si>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</si>
  <si>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</si>
  <si>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</si>
  <si>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</si>
  <si>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</si>
  <si>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</si>
  <si>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</si>
  <si>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</si>
  <si>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</si>
  <si>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</si>
  <si>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</si>
  <si>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</si>
  <si>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</si>
  <si>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</si>
  <si>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</si>
  <si>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</si>
  <si>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</si>
  <si>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</si>
  <si>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</si>
  <si>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</si>
  <si>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</si>
  <si>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</si>
  <si>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</si>
  <si>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</si>
  <si>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</si>
  <si>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</si>
  <si>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</si>
  <si>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</si>
  <si>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</si>
  <si>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</si>
  <si>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</si>
  <si>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</si>
  <si>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</si>
  <si>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</si>
  <si>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</si>
  <si>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</si>
  <si>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</si>
  <si>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</si>
  <si>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</si>
  <si>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</si>
  <si>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</si>
  <si>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</si>
  <si>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</si>
  <si>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</si>
  <si>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</si>
  <si>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</si>
  <si>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</si>
  <si>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</si>
  <si>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</si>
  <si>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</si>
  <si>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</si>
  <si>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</si>
  <si>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</si>
  <si>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</si>
  <si>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</si>
  <si>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</si>
  <si>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</si>
  <si>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</si>
  <si>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</si>
  <si>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</si>
  <si>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</si>
  <si>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</si>
  <si>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</si>
  <si>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</si>
  <si>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</si>
  <si>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</si>
  <si>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</si>
  <si>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</si>
  <si>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</si>
  <si>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</si>
  <si>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</si>
  <si>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</si>
  <si>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</si>
  <si>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</si>
  <si>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</si>
  <si>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</si>
  <si>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</si>
  <si>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</si>
  <si>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</si>
  <si>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</si>
  <si>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</si>
  <si>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</si>
  <si>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</si>
  <si>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</si>
  <si>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</si>
  <si>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</si>
  <si>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</si>
  <si>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</si>
  <si>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</si>
  <si>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</si>
  <si>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</si>
  <si>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</si>
  <si>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</si>
  <si>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</si>
  <si>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</si>
  <si>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</si>
  <si>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</si>
  <si>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</si>
  <si>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</si>
  <si>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</si>
  <si>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</si>
  <si>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</si>
  <si>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</si>
  <si>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</si>
  <si>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</si>
  <si>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</si>
  <si>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</si>
  <si>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</si>
  <si>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</si>
  <si>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</si>
  <si>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</si>
  <si>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</si>
  <si>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</si>
  <si>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</si>
  <si>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</si>
  <si>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</si>
  <si>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</si>
  <si>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</si>
  <si>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</si>
  <si>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</si>
  <si>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</si>
  <si>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</si>
  <si>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</si>
  <si>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</si>
  <si>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</si>
  <si>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</si>
  <si>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</si>
  <si>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</si>
  <si>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</si>
  <si>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</si>
  <si>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</si>
  <si>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</si>
  <si>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</si>
  <si>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</si>
  <si>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</si>
  <si>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</si>
  <si>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</si>
  <si>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</si>
  <si>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</si>
  <si>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</si>
  <si>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</si>
  <si>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</si>
  <si>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</si>
  <si>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</si>
  <si>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</si>
  <si>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</si>
  <si>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</si>
  <si>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</si>
  <si>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</si>
  <si>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</si>
  <si>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</si>
  <si>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</si>
  <si>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</si>
  <si>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</si>
  <si>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</si>
  <si>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</si>
  <si>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</si>
  <si>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</si>
  <si>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</si>
  <si>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</si>
  <si>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</si>
  <si>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</si>
  <si>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</si>
  <si>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</si>
  <si>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</si>
  <si>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</si>
  <si>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</si>
  <si>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</si>
  <si>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</si>
  <si>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</si>
  <si>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</si>
  <si>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</si>
  <si>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</si>
  <si>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</si>
  <si>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</si>
  <si>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</si>
  <si>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</si>
  <si>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</si>
  <si>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</si>
  <si>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</si>
  <si>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</si>
  <si>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</si>
  <si>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</si>
  <si>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</si>
  <si>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</si>
  <si>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</si>
  <si>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</si>
  <si>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</si>
  <si>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</si>
  <si>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</si>
  <si>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</si>
  <si>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</si>
  <si>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</si>
  <si>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</si>
  <si>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</si>
  <si>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</si>
  <si>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</si>
  <si>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</si>
  <si>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</si>
  <si>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</si>
  <si>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</si>
  <si>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</si>
  <si>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</si>
  <si>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</si>
  <si>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</si>
  <si>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</si>
  <si>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</si>
  <si>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</si>
  <si>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</si>
  <si>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</si>
  <si>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</si>
  <si>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</si>
  <si>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</si>
  <si>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</si>
  <si>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</si>
  <si>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</si>
  <si>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</si>
  <si>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</si>
  <si>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</si>
  <si>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</si>
  <si>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</si>
  <si>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</si>
  <si>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</si>
  <si>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</si>
  <si>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</si>
  <si>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</si>
  <si>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</si>
  <si>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</si>
  <si>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</si>
  <si>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</si>
  <si>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</si>
  <si>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</si>
  <si>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</si>
  <si>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</si>
  <si>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</si>
  <si>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</si>
  <si>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</si>
  <si>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</si>
  <si>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</si>
  <si>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</si>
  <si>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</si>
  <si>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</si>
  <si>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</si>
  <si>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</si>
  <si>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</si>
  <si>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</si>
  <si>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</si>
  <si>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</si>
  <si>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</si>
  <si>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</si>
  <si>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</si>
  <si>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</si>
  <si>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</si>
  <si>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</si>
  <si>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</si>
  <si>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</si>
  <si>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</si>
  <si>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</si>
  <si>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</si>
  <si>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</si>
  <si>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</si>
  <si>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</si>
  <si>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</si>
  <si>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</si>
  <si>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</si>
  <si>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</si>
  <si>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</si>
  <si>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</si>
  <si>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</si>
  <si>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</si>
  <si>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</si>
  <si>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</si>
  <si>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</si>
  <si>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</si>
  <si>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</si>
  <si>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</si>
  <si>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</si>
  <si>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</si>
  <si>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</si>
  <si>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</si>
  <si>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</si>
  <si>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</si>
  <si>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</si>
  <si>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</si>
  <si>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</si>
  <si>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</si>
  <si>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</si>
  <si>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</si>
  <si>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</si>
  <si>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</si>
  <si>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</si>
  <si>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</si>
  <si>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</si>
  <si>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</si>
  <si>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</si>
  <si>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</si>
  <si>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</si>
  <si>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</si>
  <si>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</si>
  <si>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</si>
  <si>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</si>
  <si>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</si>
  <si>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</si>
  <si>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</si>
  <si>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</si>
  <si>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</si>
  <si>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</si>
  <si>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</si>
  <si>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</si>
  <si>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</si>
  <si>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</si>
  <si>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</si>
  <si>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</si>
  <si>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</si>
  <si>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</si>
  <si>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</si>
  <si>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</si>
  <si>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</si>
  <si>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</si>
  <si>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</si>
  <si>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</si>
  <si>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</si>
  <si>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</si>
  <si>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</si>
  <si>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</si>
  <si>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</si>
  <si>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</si>
  <si>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</si>
  <si>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</si>
  <si>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</si>
  <si>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</si>
  <si>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</si>
  <si>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</si>
  <si>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</si>
  <si>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</si>
  <si>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</si>
  <si>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</si>
  <si>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</si>
  <si>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</si>
  <si>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</si>
  <si>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</si>
  <si>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</si>
  <si>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</si>
  <si>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</si>
  <si>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</si>
  <si>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</si>
  <si>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</si>
  <si>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</si>
  <si>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</si>
  <si>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</si>
  <si>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</si>
  <si>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</si>
  <si>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</si>
  <si>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</si>
  <si>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</si>
  <si>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</si>
  <si>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</si>
  <si>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</si>
  <si>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</si>
  <si>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</si>
  <si>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</si>
  <si>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</si>
  <si>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</si>
  <si>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</si>
  <si>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</si>
  <si>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</si>
  <si>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</si>
  <si>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</si>
  <si>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</si>
  <si>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</si>
  <si>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</si>
  <si>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</si>
  <si>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</si>
  <si>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</si>
  <si>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</si>
  <si>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</si>
  <si>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</si>
  <si>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</si>
  <si>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</si>
  <si>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</si>
  <si>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</si>
  <si>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</si>
  <si>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</si>
  <si>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</si>
  <si>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</si>
  <si>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</si>
  <si>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</si>
  <si>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</si>
  <si>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</si>
  <si>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</si>
  <si>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</si>
  <si>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</si>
  <si>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</si>
  <si>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</si>
  <si>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</si>
  <si>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</si>
  <si>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</si>
  <si>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</si>
  <si>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</si>
  <si>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</si>
  <si>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</si>
  <si>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</si>
  <si>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</si>
  <si>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</si>
  <si>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</si>
  <si>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</si>
  <si>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</si>
  <si>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</si>
  <si>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</si>
  <si>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</si>
  <si>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</si>
  <si>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</si>
  <si>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</si>
  <si>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</si>
  <si>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</si>
  <si>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</si>
  <si>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</si>
  <si>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</si>
  <si>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</si>
  <si>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</si>
  <si>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</si>
  <si>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</si>
  <si>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</si>
  <si>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</si>
  <si>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</si>
  <si>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</si>
  <si>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</si>
  <si>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</si>
  <si>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</si>
  <si>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</si>
  <si>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</si>
  <si>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</si>
  <si>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</si>
  <si>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</si>
  <si>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</si>
  <si>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</si>
  <si>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</si>
  <si>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</si>
  <si>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</si>
  <si>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</si>
  <si>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</si>
  <si>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</si>
  <si>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</si>
  <si>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</si>
  <si>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</si>
  <si>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</si>
  <si>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</si>
  <si>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</si>
  <si>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</si>
  <si>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</si>
  <si>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</si>
  <si>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</si>
  <si>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</si>
  <si>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</si>
  <si>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</si>
  <si>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</si>
  <si>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</si>
  <si>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</si>
  <si>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</si>
  <si>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</si>
  <si>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</si>
  <si>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</si>
  <si>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</si>
  <si>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</si>
  <si>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</si>
  <si>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</si>
  <si>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</si>
  <si>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</si>
  <si>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</si>
  <si>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</si>
  <si>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</si>
  <si>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</si>
  <si>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</si>
  <si>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</si>
  <si>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</si>
  <si>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</si>
  <si>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</si>
  <si>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</si>
  <si>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</si>
  <si>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</si>
  <si>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</si>
  <si>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</si>
  <si>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</si>
  <si>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</si>
  <si>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</si>
  <si>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</si>
  <si>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</si>
  <si>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</si>
  <si>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</si>
  <si>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</si>
  <si>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</si>
  <si>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</si>
  <si>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</si>
  <si>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</si>
  <si>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</si>
  <si>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</si>
  <si>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</si>
  <si>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</si>
  <si>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</si>
  <si>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</si>
  <si>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</si>
  <si>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</si>
  <si>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</si>
  <si>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</si>
  <si>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</si>
  <si>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</si>
  <si>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</si>
  <si>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</si>
  <si>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</si>
  <si>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</si>
  <si>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</si>
  <si>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</si>
  <si>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</si>
  <si>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</si>
  <si>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</si>
  <si>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</si>
  <si>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</si>
  <si>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</si>
  <si>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</si>
  <si>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</si>
  <si>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</si>
  <si>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</si>
  <si>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</si>
  <si>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</si>
  <si>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</si>
  <si>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</si>
  <si>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</si>
  <si>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</si>
  <si>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</si>
  <si>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</si>
  <si>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</si>
  <si>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</si>
  <si>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</si>
  <si>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</si>
  <si>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</si>
  <si>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</si>
  <si>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</si>
  <si>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</si>
  <si>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</si>
  <si>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</si>
  <si>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</si>
  <si>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</si>
  <si>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</si>
  <si>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</si>
  <si>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</si>
  <si>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</si>
  <si>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</si>
  <si>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</si>
  <si>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</si>
  <si>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</si>
  <si>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</si>
  <si>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</si>
  <si>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</si>
  <si>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</si>
  <si>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</si>
  <si>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</si>
  <si>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</si>
  <si>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</si>
  <si>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</si>
  <si>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</si>
  <si>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</si>
  <si>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</si>
  <si>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</si>
  <si>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</si>
  <si>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</si>
  <si>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</si>
  <si>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</si>
  <si>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</si>
  <si>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</si>
  <si>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</si>
  <si>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</si>
  <si>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</si>
  <si>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</si>
  <si>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</si>
  <si>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</si>
  <si>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</si>
  <si>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</si>
  <si>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</si>
  <si>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</si>
  <si>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</si>
  <si>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</si>
  <si>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</si>
  <si>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</si>
  <si>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</si>
  <si>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</si>
  <si>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</si>
  <si>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</si>
  <si>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</si>
  <si>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</si>
  <si>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</si>
  <si>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</si>
  <si>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</si>
  <si>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</si>
  <si>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</si>
  <si>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</si>
  <si>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</si>
  <si>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</si>
  <si>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</si>
  <si>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</si>
  <si>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</si>
  <si>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</si>
  <si>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</si>
  <si>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</si>
  <si>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</si>
  <si>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</si>
  <si>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</si>
  <si>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</si>
  <si>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</si>
  <si>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</si>
  <si>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</si>
  <si>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</si>
  <si>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</si>
  <si>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</si>
  <si>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</si>
  <si>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</si>
  <si>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</si>
  <si>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</si>
  <si>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</si>
  <si>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</si>
  <si>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</si>
  <si>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</si>
  <si>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</si>
  <si>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</si>
  <si>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</si>
  <si>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</si>
  <si>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</si>
  <si>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</si>
  <si>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</si>
  <si>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</si>
  <si>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</si>
  <si>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</si>
  <si>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</si>
  <si>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</si>
  <si>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</si>
  <si>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</si>
  <si>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</si>
  <si>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</si>
  <si>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</si>
  <si>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</si>
  <si>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</si>
  <si>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</si>
  <si>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</si>
  <si>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</si>
  <si>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</si>
  <si>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</si>
  <si>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</si>
  <si>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</si>
  <si>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</si>
  <si>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</si>
  <si>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</si>
  <si>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</si>
  <si>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</si>
  <si>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</si>
  <si>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</si>
  <si>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</si>
  <si>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</si>
  <si>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</si>
  <si>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</si>
  <si>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</si>
  <si>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</si>
  <si>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</si>
  <si>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</si>
  <si>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</si>
  <si>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</si>
  <si>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</si>
  <si>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</si>
  <si>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</si>
  <si>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</si>
  <si>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</si>
  <si>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</si>
  <si>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</si>
  <si>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</si>
  <si>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</si>
  <si>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</si>
  <si>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</si>
  <si>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</si>
  <si>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</si>
  <si>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</si>
  <si>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</si>
  <si>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</si>
  <si>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</si>
  <si>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</si>
  <si>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</si>
  <si>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</si>
  <si>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</si>
  <si>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</si>
  <si>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</si>
  <si>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</si>
  <si>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</si>
  <si>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</si>
  <si>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</si>
  <si>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</si>
  <si>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</si>
  <si>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</si>
  <si>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</si>
  <si>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</si>
  <si>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</si>
  <si>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</si>
  <si>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</si>
  <si>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</si>
  <si>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</si>
  <si>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</si>
  <si>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</si>
  <si>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</si>
  <si>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</si>
  <si>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</si>
  <si>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</si>
  <si>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</si>
  <si>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</si>
  <si>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</si>
  <si>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</si>
  <si>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</si>
  <si>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</si>
  <si>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</si>
  <si>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</si>
  <si>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</si>
  <si>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</si>
  <si>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</si>
  <si>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</si>
  <si>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</si>
  <si>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</si>
  <si>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</si>
  <si>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</si>
  <si>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</si>
  <si>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</si>
  <si>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</si>
  <si>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</si>
  <si>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</si>
  <si>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</si>
  <si>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</si>
  <si>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</si>
  <si>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</si>
  <si>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</si>
  <si>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</si>
  <si>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</si>
  <si>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</si>
  <si>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</si>
  <si>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</si>
  <si>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</si>
  <si>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</si>
  <si>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</si>
  <si>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</si>
  <si>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</si>
  <si>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</si>
  <si>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</si>
  <si>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</si>
  <si>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</si>
  <si>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</si>
  <si>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</si>
  <si>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</si>
  <si>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</si>
  <si>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</si>
  <si>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</si>
  <si>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</si>
  <si>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</si>
  <si>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</si>
  <si>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</si>
  <si>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</si>
  <si>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</si>
  <si>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</si>
  <si>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</si>
  <si>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</si>
  <si>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</si>
  <si>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</si>
  <si>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</si>
  <si>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</si>
  <si>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</si>
  <si>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</si>
  <si>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</si>
  <si>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</si>
  <si>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</si>
  <si>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</si>
  <si>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</si>
  <si>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</si>
  <si>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</si>
  <si>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</si>
  <si>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</si>
  <si>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</si>
  <si>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</si>
  <si>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</si>
  <si>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</si>
  <si>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</si>
  <si>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</si>
  <si>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</si>
  <si>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</si>
  <si>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</si>
  <si>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</si>
  <si>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</si>
  <si>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</si>
  <si>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</si>
  <si>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</si>
  <si>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</si>
  <si>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</si>
  <si>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</si>
  <si>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</si>
  <si>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</si>
  <si>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</si>
  <si>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</si>
  <si>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</si>
  <si>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</si>
  <si>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</si>
  <si>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</si>
  <si>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</si>
  <si>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</si>
  <si>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</si>
  <si>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</si>
  <si>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</si>
  <si>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</si>
  <si>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</si>
  <si>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</si>
  <si>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</si>
  <si>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</si>
  <si>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</si>
  <si>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</si>
  <si>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</si>
  <si>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</si>
  <si>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</si>
  <si>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</si>
  <si>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</si>
  <si>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</si>
  <si>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</si>
  <si>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</si>
  <si>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</si>
  <si>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</si>
  <si>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</si>
  <si>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</si>
  <si>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</si>
  <si>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</si>
  <si>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</si>
  <si>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</si>
  <si>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</si>
  <si>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</si>
  <si>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</si>
  <si>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</si>
  <si>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</si>
  <si>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</si>
  <si>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</si>
  <si>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</si>
  <si>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</si>
  <si>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</si>
  <si>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</si>
  <si>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</si>
  <si>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</si>
  <si>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</si>
  <si>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</si>
  <si>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</si>
  <si>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</si>
  <si>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</si>
  <si>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</si>
  <si>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</si>
  <si>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</si>
  <si>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</si>
  <si>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</si>
  <si>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</si>
  <si>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</si>
  <si>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</si>
  <si>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</si>
  <si>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</si>
  <si>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</si>
  <si>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</si>
  <si>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</si>
  <si>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</si>
  <si>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</si>
  <si>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</si>
  <si>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</si>
  <si>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</si>
  <si>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</si>
  <si>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</si>
  <si>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</si>
  <si>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</si>
  <si>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</si>
  <si>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</si>
  <si>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</si>
  <si>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</si>
  <si>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</si>
  <si>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</si>
  <si>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</si>
  <si>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</si>
  <si>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</si>
  <si>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</si>
  <si>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</si>
  <si>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</si>
  <si>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</si>
  <si>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</si>
  <si>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</si>
  <si>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</si>
  <si>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</si>
  <si>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</si>
  <si>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</si>
  <si>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</si>
  <si>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</si>
  <si>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</si>
  <si>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</si>
  <si>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</si>
  <si>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</si>
  <si>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</si>
  <si>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</si>
  <si>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</si>
  <si>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</si>
  <si>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</si>
  <si>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</si>
  <si>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</si>
  <si>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</si>
  <si>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</si>
  <si>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</si>
  <si>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</si>
  <si>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</si>
  <si>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</si>
  <si>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</si>
  <si>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</si>
  <si>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</si>
  <si>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</si>
  <si>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</si>
  <si>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</si>
  <si>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</si>
  <si>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</si>
  <si>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</si>
  <si>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</si>
  <si>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</si>
  <si>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</si>
  <si>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</si>
  <si>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</si>
  <si>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</si>
  <si>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</si>
  <si>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</si>
  <si>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</si>
  <si>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</si>
  <si>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</si>
  <si>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</si>
  <si>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</si>
  <si>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</si>
  <si>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</si>
  <si>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</si>
  <si>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</si>
  <si>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</si>
  <si>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</si>
  <si>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</si>
  <si>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</si>
  <si>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</si>
  <si>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</si>
  <si>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</si>
  <si>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</si>
  <si>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</si>
  <si>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</si>
  <si>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</si>
  <si>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</si>
  <si>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</si>
  <si>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</si>
  <si>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</si>
  <si>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</si>
  <si>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</si>
  <si>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</si>
  <si>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</si>
  <si>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</si>
  <si>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</si>
  <si>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</si>
  <si>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</si>
  <si>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</si>
  <si>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</si>
  <si>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</si>
  <si>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</si>
  <si>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</si>
  <si>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</si>
  <si>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</si>
  <si>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</si>
  <si>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</si>
  <si>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</si>
  <si>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</si>
  <si>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</si>
  <si>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</si>
  <si>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</si>
  <si>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</si>
  <si>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</si>
  <si>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</si>
  <si>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</si>
  <si>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</si>
  <si>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</si>
  <si>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</si>
  <si>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</si>
  <si>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</si>
  <si>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</si>
  <si>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</si>
  <si>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</si>
  <si>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</si>
  <si>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</si>
  <si>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</si>
  <si>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</si>
  <si>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</si>
  <si>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</si>
  <si>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</si>
  <si>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</si>
  <si>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</si>
  <si>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</si>
  <si>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</si>
  <si>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</si>
  <si>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</si>
  <si>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</si>
  <si>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</si>
  <si>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</si>
  <si>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</si>
  <si>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</si>
  <si>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</si>
  <si>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</si>
  <si>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</si>
  <si>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</si>
  <si>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</si>
  <si>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</si>
  <si>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</si>
  <si>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</si>
  <si>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</si>
  <si>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</si>
  <si>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</si>
  <si>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</si>
  <si>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</si>
  <si>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</si>
  <si>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</si>
  <si>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</si>
  <si>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</si>
  <si>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</si>
  <si>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</si>
  <si>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</si>
  <si>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</si>
  <si>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</si>
  <si>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</si>
  <si>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</si>
  <si>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</si>
  <si>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</si>
  <si>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</si>
  <si>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</si>
  <si>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</si>
  <si>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</si>
  <si>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</si>
  <si>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</si>
  <si>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</si>
  <si>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</si>
  <si>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</si>
  <si>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</si>
  <si>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</si>
  <si>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</si>
  <si>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</si>
  <si>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</si>
  <si>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</si>
  <si>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</si>
  <si>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</si>
  <si>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</si>
  <si>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</si>
  <si>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</si>
  <si>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</si>
  <si>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</si>
  <si>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</si>
  <si>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</si>
  <si>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</si>
  <si>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</si>
  <si>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</si>
  <si>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</si>
  <si>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</si>
  <si>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</si>
  <si>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</si>
  <si>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</si>
  <si>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</si>
  <si>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</si>
  <si>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</si>
  <si>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</si>
  <si>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</si>
  <si>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</si>
  <si>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</si>
  <si>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</si>
  <si>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</si>
  <si>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</si>
  <si>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</si>
  <si>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</si>
  <si>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</si>
  <si>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</si>
  <si>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</si>
  <si>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</si>
  <si>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</si>
  <si>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</si>
  <si>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</si>
  <si>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</si>
  <si>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</si>
  <si>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</si>
  <si>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</si>
  <si>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</si>
  <si>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</si>
  <si>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</si>
  <si>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</si>
  <si>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</si>
  <si>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</si>
  <si>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</si>
  <si>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</si>
  <si>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</si>
  <si>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</si>
  <si>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</si>
  <si>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</si>
  <si>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</si>
  <si>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</si>
  <si>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</si>
  <si>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</si>
  <si>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</si>
  <si>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</si>
  <si>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</si>
  <si>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</si>
  <si>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</si>
  <si>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</si>
  <si>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</si>
  <si>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</si>
  <si>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</si>
  <si>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</si>
  <si>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</si>
  <si>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</si>
  <si>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</si>
  <si>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</si>
  <si>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</si>
  <si>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</si>
  <si>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</si>
  <si>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</si>
  <si>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</si>
  <si>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</si>
  <si>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</si>
  <si>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</si>
  <si>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</si>
  <si>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</si>
  <si>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</si>
  <si>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</si>
  <si>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</si>
  <si>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</si>
  <si>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</si>
  <si>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</si>
  <si>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</si>
  <si>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</si>
  <si>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</si>
  <si>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</si>
  <si>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</si>
  <si>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</si>
  <si>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</si>
  <si>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</si>
  <si>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</si>
  <si>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</si>
  <si>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</si>
  <si>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</si>
  <si>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</si>
  <si>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</si>
  <si>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</si>
  <si>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</si>
  <si>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</si>
  <si>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</si>
  <si>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</si>
  <si>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</si>
  <si>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</si>
  <si>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</si>
  <si>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</si>
  <si>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</si>
  <si>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</si>
  <si>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</si>
  <si>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</si>
  <si>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</si>
  <si>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</si>
  <si>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</si>
  <si>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</si>
  <si>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</si>
  <si>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</si>
  <si>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</si>
  <si>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</si>
  <si>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</si>
  <si>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</si>
  <si>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</si>
  <si>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</si>
  <si>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</si>
  <si>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</si>
  <si>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</si>
  <si>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</si>
  <si>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</si>
  <si>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</si>
  <si>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</si>
  <si>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</si>
  <si>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</si>
  <si>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</si>
  <si>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</si>
  <si>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</si>
  <si>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</si>
  <si>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</si>
  <si>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</si>
  <si>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</si>
  <si>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</si>
  <si>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</si>
  <si>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</si>
  <si>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</si>
  <si>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</si>
  <si>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</si>
  <si>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</si>
  <si>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</si>
  <si>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</si>
  <si>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</si>
  <si>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</si>
  <si>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</si>
  <si>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</si>
  <si>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</si>
  <si>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</si>
  <si>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</si>
  <si>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</si>
  <si>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</si>
  <si>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</si>
  <si>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</si>
  <si>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</si>
  <si>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</si>
  <si>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</si>
  <si>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</si>
  <si>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</si>
  <si>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</si>
  <si>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</si>
  <si>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</si>
  <si>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</si>
  <si>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</si>
  <si>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</si>
  <si>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</si>
  <si>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</si>
  <si>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</si>
  <si>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</si>
  <si>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</si>
  <si>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</si>
  <si>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</si>
  <si>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</si>
  <si>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</si>
  <si>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</si>
  <si>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</si>
  <si>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</si>
  <si>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</si>
  <si>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</si>
  <si>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</si>
  <si>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</si>
  <si>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</si>
  <si>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</si>
  <si>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</si>
  <si>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</si>
  <si>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</si>
  <si>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</si>
  <si>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</si>
  <si>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</si>
  <si>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</si>
  <si>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</si>
  <si>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</si>
  <si>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</si>
  <si>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</si>
  <si>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</si>
  <si>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</si>
  <si>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</si>
  <si>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</si>
  <si>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</si>
  <si>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</si>
  <si>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</si>
  <si>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</si>
  <si>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</si>
  <si>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</si>
  <si>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</si>
  <si>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</si>
  <si>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</si>
  <si>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</si>
  <si>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</si>
  <si>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</si>
  <si>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</si>
  <si>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</si>
  <si>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</si>
  <si>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</si>
  <si>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</si>
  <si>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</si>
  <si>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</si>
  <si>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</si>
  <si>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</si>
  <si>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</si>
  <si>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</si>
  <si>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</si>
  <si>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</si>
  <si>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</si>
  <si>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</si>
  <si>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</si>
  <si>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</si>
  <si>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</si>
  <si>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</si>
  <si>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</si>
  <si>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</si>
  <si>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</si>
  <si>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</si>
  <si>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</si>
  <si>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</si>
  <si>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</si>
  <si>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</si>
  <si>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</si>
  <si>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</si>
  <si>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</si>
  <si>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</si>
  <si>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</si>
  <si>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</si>
  <si>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</si>
  <si>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</si>
  <si>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</si>
  <si>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</si>
  <si>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</si>
  <si>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</si>
  <si>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</si>
  <si>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</si>
  <si>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</si>
  <si>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</si>
  <si>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</si>
  <si>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</si>
  <si>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</si>
  <si>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</si>
  <si>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</si>
  <si>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</si>
  <si>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</si>
  <si>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</si>
  <si>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</si>
  <si>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</si>
  <si>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</si>
  <si>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</si>
  <si>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</si>
  <si>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</si>
  <si>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</si>
  <si>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</si>
  <si>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</si>
  <si>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</si>
  <si>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</si>
  <si>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</si>
  <si>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</si>
  <si>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</si>
  <si>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</si>
  <si>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</si>
  <si>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</si>
  <si>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</si>
  <si>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</si>
  <si>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</si>
  <si>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</si>
  <si>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</si>
  <si>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</si>
  <si>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</si>
  <si>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</si>
  <si>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</si>
  <si>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</si>
  <si>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</si>
  <si>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</si>
  <si>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</si>
  <si>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</si>
  <si>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</si>
  <si>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</si>
  <si>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</si>
  <si>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</si>
  <si>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</si>
  <si>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</si>
  <si>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</si>
  <si>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</si>
  <si>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</si>
  <si>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</si>
  <si>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</si>
  <si>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</si>
  <si>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</si>
  <si>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</si>
  <si>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</si>
  <si>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</si>
  <si>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</si>
  <si>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</si>
  <si>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</si>
  <si>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</si>
  <si>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</si>
  <si>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</si>
  <si>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</si>
  <si>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</si>
  <si>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</si>
  <si>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</si>
  <si>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</si>
  <si>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</si>
  <si>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</si>
  <si>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</si>
  <si>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</si>
  <si>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</si>
  <si>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</si>
  <si>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</si>
  <si>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</si>
  <si>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</si>
  <si>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</si>
  <si>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</si>
  <si>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</si>
  <si>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</si>
  <si>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</si>
  <si>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</si>
  <si>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</si>
  <si>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</si>
  <si>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</si>
  <si>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</si>
  <si>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</si>
  <si>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</si>
  <si>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</si>
  <si>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</si>
  <si>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</si>
  <si>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</si>
  <si>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</si>
  <si>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</si>
  <si>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</si>
  <si>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</si>
  <si>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</si>
  <si>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</si>
  <si>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</si>
  <si>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</si>
  <si>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</si>
  <si>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</si>
  <si>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</si>
  <si>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</si>
  <si>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</si>
  <si>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</si>
  <si>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</si>
  <si>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</si>
  <si>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</si>
  <si>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</si>
  <si>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</si>
  <si>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</si>
  <si>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</si>
  <si>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</si>
  <si>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</si>
  <si>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</si>
  <si>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</si>
  <si>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</si>
  <si>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</si>
  <si>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</si>
  <si>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</si>
  <si>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</si>
  <si>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</si>
  <si>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</si>
  <si>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</si>
  <si>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</si>
  <si>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</si>
  <si>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</si>
  <si>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</si>
  <si>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</si>
  <si>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</si>
  <si>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</si>
  <si>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</si>
  <si>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</si>
  <si>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</si>
  <si>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</si>
  <si>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</si>
  <si>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</si>
  <si>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</si>
  <si>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</si>
  <si>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</si>
  <si>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</si>
  <si>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</si>
  <si>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</si>
  <si>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</si>
  <si>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</si>
  <si>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</si>
  <si>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</si>
  <si>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</si>
  <si>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</si>
  <si>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</si>
  <si>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</si>
  <si>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</si>
  <si>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</si>
  <si>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</si>
  <si>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</si>
  <si>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</si>
  <si>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</si>
  <si>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</si>
  <si>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</si>
  <si>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</si>
  <si>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</si>
  <si>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</si>
  <si>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</si>
  <si>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</si>
  <si>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</si>
  <si>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</si>
  <si>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</si>
  <si>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</si>
  <si>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</si>
  <si>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</si>
  <si>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</si>
  <si>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</si>
  <si>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</si>
  <si>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</si>
  <si>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</si>
  <si>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</si>
  <si>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</si>
  <si>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</si>
  <si>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</si>
  <si>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</si>
  <si>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</si>
  <si>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</si>
  <si>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</si>
  <si>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</si>
  <si>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</si>
  <si>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</si>
  <si>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</si>
  <si>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</si>
  <si>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</si>
  <si>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</si>
  <si>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</si>
  <si>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</si>
  <si>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</si>
  <si>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</si>
  <si>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</si>
  <si>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</si>
  <si>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</si>
  <si>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</si>
  <si>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</si>
  <si>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</si>
  <si>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</si>
  <si>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</si>
  <si>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</si>
  <si>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</si>
  <si>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</si>
  <si>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</si>
  <si>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</si>
  <si>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</si>
  <si>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</si>
  <si>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</si>
  <si>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</si>
  <si>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</si>
  <si>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</si>
  <si>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</si>
  <si>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</si>
  <si>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</si>
  <si>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</si>
  <si>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</si>
  <si>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</si>
  <si>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</si>
  <si>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</si>
  <si>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</si>
  <si>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</si>
  <si>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</si>
  <si>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</si>
  <si>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</si>
  <si>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</si>
  <si>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</si>
  <si>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</si>
  <si>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</si>
  <si>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</si>
  <si>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</si>
  <si>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</si>
  <si>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</si>
  <si>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</si>
  <si>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</si>
  <si>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</si>
  <si>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</si>
  <si>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</si>
  <si>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</si>
  <si>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</si>
  <si>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</si>
  <si>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</si>
  <si>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</si>
  <si>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</si>
  <si>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</si>
  <si>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</si>
  <si>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</si>
  <si>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</si>
  <si>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</si>
  <si>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</si>
  <si>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</si>
  <si>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</si>
  <si>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</si>
  <si>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</si>
  <si>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</si>
  <si>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</si>
  <si>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</si>
  <si>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</si>
  <si>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</si>
  <si>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</si>
  <si>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</si>
  <si>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</si>
  <si>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</si>
  <si>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</si>
  <si>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</si>
  <si>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</si>
  <si>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</si>
  <si>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</si>
  <si>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</si>
  <si>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</si>
  <si>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</si>
  <si>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</si>
  <si>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</si>
  <si>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</si>
  <si>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</si>
  <si>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</si>
  <si>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</si>
  <si>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</si>
  <si>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</si>
  <si>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</si>
  <si>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</si>
  <si>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</si>
  <si>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</si>
  <si>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</si>
  <si>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</si>
  <si>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</si>
  <si>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</si>
  <si>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</si>
  <si>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</si>
  <si>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</si>
  <si>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</si>
  <si>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</si>
  <si>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</si>
  <si>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</si>
  <si>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</si>
  <si>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</si>
  <si>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</si>
  <si>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</si>
  <si>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</si>
  <si>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</si>
  <si>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</si>
  <si>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</si>
  <si>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</si>
  <si>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</si>
  <si>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</si>
  <si>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</si>
  <si>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</si>
  <si>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</si>
  <si>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</si>
  <si>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</si>
  <si>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</si>
  <si>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</si>
  <si>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</si>
  <si>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</si>
  <si>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</si>
  <si>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</si>
  <si>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</si>
  <si>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</si>
  <si>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</si>
  <si>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</si>
  <si>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</si>
  <si>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</si>
  <si>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</si>
  <si>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</si>
  <si>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</si>
  <si>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</si>
  <si>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</si>
  <si>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</si>
  <si>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</si>
  <si>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</si>
  <si>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</si>
  <si>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</si>
  <si>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</si>
  <si>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</si>
  <si>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</si>
  <si>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</si>
  <si>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</si>
  <si>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</si>
  <si>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</si>
  <si>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</si>
  <si>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</si>
  <si>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</si>
  <si>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</si>
  <si>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</si>
  <si>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</si>
  <si>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</si>
  <si>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</si>
  <si>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</si>
  <si>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</si>
  <si>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</si>
  <si>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</si>
  <si>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</si>
  <si>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</si>
  <si>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</si>
  <si>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</si>
  <si>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</si>
  <si>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</si>
  <si>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</si>
  <si>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</si>
  <si>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</si>
  <si>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</si>
  <si>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</si>
  <si>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</si>
  <si>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</si>
  <si>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</si>
  <si>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</si>
  <si>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</si>
  <si>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</si>
  <si>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</si>
  <si>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</si>
  <si>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</si>
  <si>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</si>
  <si>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</si>
  <si>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</si>
  <si>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</si>
  <si>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</si>
  <si>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</si>
  <si>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</si>
  <si>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</si>
  <si>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</si>
  <si>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</si>
  <si>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</si>
  <si>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</si>
  <si>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</si>
  <si>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</si>
  <si>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</si>
  <si>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</si>
  <si>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</si>
  <si>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</si>
  <si>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</si>
  <si>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</si>
  <si>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</si>
  <si>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</si>
  <si>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</si>
  <si>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</si>
  <si>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</si>
  <si>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</si>
  <si>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</si>
  <si>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</si>
  <si>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</si>
  <si>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</si>
  <si>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</si>
  <si>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</si>
  <si>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</si>
  <si>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</si>
  <si>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</si>
  <si>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</si>
  <si>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</si>
  <si>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</si>
  <si>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</si>
  <si>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</si>
  <si>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</si>
  <si>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</si>
  <si>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</si>
  <si>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</si>
  <si>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</si>
  <si>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</si>
  <si>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</si>
  <si>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</si>
  <si>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</si>
  <si>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</si>
  <si>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</si>
  <si>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</si>
  <si>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</si>
  <si>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</si>
  <si>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</si>
  <si>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</si>
  <si>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</si>
  <si>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</si>
  <si>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</si>
  <si>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</si>
  <si>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</si>
  <si>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</si>
  <si>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</si>
  <si>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</si>
  <si>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</si>
  <si>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</si>
  <si>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</si>
  <si>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</si>
  <si>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</si>
  <si>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</si>
  <si>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</si>
  <si>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</si>
  <si>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</si>
  <si>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</si>
  <si>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</si>
  <si>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</si>
  <si>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</si>
  <si>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</si>
  <si>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</si>
  <si>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</si>
  <si>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</si>
  <si>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</si>
  <si>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</si>
  <si>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</si>
  <si>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</si>
  <si>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</si>
  <si>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</si>
  <si>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</si>
  <si>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</si>
  <si>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</si>
  <si>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</si>
  <si>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</si>
  <si>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</si>
  <si>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</si>
  <si>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</si>
  <si>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</si>
  <si>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</si>
  <si>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</si>
  <si>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</si>
  <si>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</si>
  <si>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</si>
  <si>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</si>
  <si>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</si>
  <si>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</si>
  <si>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</si>
  <si>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</si>
  <si>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</si>
  <si>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</si>
  <si>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</si>
  <si>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</si>
  <si>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</si>
  <si>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</si>
  <si>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</si>
  <si>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</si>
  <si>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</si>
  <si>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</si>
  <si>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</si>
  <si>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</si>
  <si>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</si>
  <si>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</si>
  <si>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</si>
  <si>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</si>
  <si>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</si>
  <si>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</si>
  <si>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</si>
  <si>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</si>
  <si>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</si>
  <si>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</si>
  <si>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</si>
  <si>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</si>
  <si>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</si>
  <si>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</si>
  <si>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</si>
  <si>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</si>
  <si>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</si>
  <si>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</si>
  <si>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</si>
  <si>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</si>
  <si>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</si>
  <si>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</si>
  <si>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</si>
  <si>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</si>
  <si>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</si>
  <si>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</si>
  <si>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</si>
  <si>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</si>
  <si>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</si>
  <si>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</si>
  <si>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</si>
  <si>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</si>
  <si>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</si>
  <si>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</si>
  <si>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</si>
  <si>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</si>
  <si>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</si>
  <si>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</si>
  <si>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</si>
  <si>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</si>
  <si>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</si>
  <si>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</si>
  <si>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</si>
  <si>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</si>
  <si>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</si>
  <si>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</si>
  <si>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</si>
  <si>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</si>
  <si>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</si>
  <si>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</si>
  <si>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</si>
  <si>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</si>
  <si>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</si>
  <si>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</si>
  <si>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</si>
  <si>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</si>
  <si>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</si>
  <si>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</si>
  <si>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</si>
  <si>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</si>
  <si>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</si>
  <si>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</si>
  <si>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</si>
  <si>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</si>
  <si>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</si>
  <si>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</si>
  <si>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</si>
  <si>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</si>
  <si>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</si>
  <si>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</si>
  <si>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</si>
  <si>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</si>
  <si>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</si>
  <si>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</si>
  <si>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</si>
  <si>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</si>
  <si>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</si>
  <si>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</si>
  <si>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</si>
  <si>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</si>
  <si>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</si>
  <si>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</si>
  <si>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</si>
  <si>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</si>
  <si>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</si>
  <si>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</si>
  <si>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</si>
  <si>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</si>
  <si>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</si>
  <si>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</si>
  <si>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</si>
  <si>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</si>
  <si>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</si>
  <si>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</si>
  <si>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</si>
  <si>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</si>
  <si>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</si>
  <si>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</si>
  <si>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</si>
  <si>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</si>
  <si>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</si>
  <si>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</si>
  <si>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</si>
  <si>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</si>
  <si>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</si>
  <si>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</si>
  <si>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</si>
  <si>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</si>
  <si>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</si>
  <si>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</si>
  <si>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</si>
  <si>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</si>
  <si>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</si>
  <si>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</si>
  <si>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</si>
  <si>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</si>
  <si>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</si>
  <si>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</si>
  <si>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</si>
  <si>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</si>
  <si>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</si>
  <si>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</si>
  <si>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</si>
  <si>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</si>
  <si>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</si>
  <si>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</si>
  <si>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</si>
  <si>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</si>
  <si>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</si>
  <si>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</si>
  <si>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</si>
  <si>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</si>
  <si>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</si>
  <si>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</si>
  <si>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</si>
  <si>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</si>
  <si>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</si>
  <si>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</si>
  <si>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</si>
  <si>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</si>
  <si>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</si>
  <si>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</si>
  <si>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</si>
  <si>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</si>
  <si>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</si>
  <si>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</si>
  <si>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</si>
  <si>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</si>
  <si>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</si>
  <si>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</si>
  <si>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</si>
  <si>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</si>
  <si>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</si>
  <si>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</si>
  <si>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</si>
  <si>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</si>
  <si>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</si>
  <si>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</si>
  <si>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</si>
  <si>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</si>
  <si>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</si>
  <si>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</si>
  <si>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</si>
  <si>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</si>
  <si>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</si>
  <si>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</si>
  <si>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</si>
  <si>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</si>
  <si>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</si>
  <si>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</si>
  <si>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</si>
  <si>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</si>
  <si>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</si>
  <si>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</si>
  <si>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</si>
  <si>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</si>
  <si>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</si>
  <si>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</si>
  <si>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</si>
  <si>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</si>
  <si>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</si>
  <si>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</si>
  <si>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</si>
  <si>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</si>
  <si>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</si>
  <si>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</si>
  <si>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</si>
  <si>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</si>
  <si>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</si>
  <si>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</si>
  <si>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</si>
  <si>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</si>
  <si>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</si>
  <si>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</si>
  <si>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</si>
  <si>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</si>
  <si>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</si>
  <si>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</si>
  <si>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</si>
  <si>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</si>
  <si>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</si>
  <si>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</si>
  <si>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</si>
  <si>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</si>
  <si>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</si>
  <si>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</si>
  <si>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</si>
  <si>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</si>
  <si>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</si>
  <si>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</si>
  <si>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</si>
  <si>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</si>
  <si>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</si>
  <si>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</si>
  <si>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</si>
  <si>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</si>
  <si>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</si>
  <si>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</si>
  <si>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</si>
  <si>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</si>
  <si>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</si>
  <si>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</si>
  <si>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</si>
  <si>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</si>
  <si>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</si>
  <si>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</si>
  <si>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</si>
  <si>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</si>
  <si>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</si>
  <si>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</si>
  <si>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</si>
  <si>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</si>
  <si>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</si>
  <si>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</si>
  <si>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</si>
  <si>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</si>
  <si>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</si>
  <si>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</si>
  <si>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</si>
  <si>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</si>
  <si>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</si>
  <si>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</si>
  <si>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</si>
  <si>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</si>
  <si>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</si>
  <si>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</si>
  <si>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</si>
  <si>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</si>
  <si>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</si>
  <si>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</si>
  <si>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</si>
  <si>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</si>
  <si>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</si>
  <si>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</si>
  <si>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</si>
  <si>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</si>
  <si>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</si>
  <si>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</si>
  <si>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</si>
  <si>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</si>
  <si>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</si>
  <si>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</si>
  <si>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</si>
  <si>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</si>
  <si>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</si>
  <si>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</si>
  <si>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</si>
  <si>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</si>
  <si>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</si>
  <si>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</si>
  <si>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</si>
  <si>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</si>
  <si>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</si>
  <si>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</si>
  <si>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</si>
  <si>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</si>
  <si>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</si>
  <si>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</si>
  <si>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</si>
  <si>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</si>
  <si>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</si>
  <si>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</si>
  <si>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</si>
  <si>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</si>
  <si>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</si>
  <si>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</si>
  <si>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</si>
  <si>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</si>
  <si>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</si>
  <si>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</si>
  <si>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</si>
  <si>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</si>
  <si>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</si>
  <si>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</si>
  <si>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</si>
  <si>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</si>
  <si>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</si>
  <si>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</si>
  <si>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</si>
  <si>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</si>
  <si>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</si>
  <si>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</si>
  <si>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</si>
  <si>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</si>
  <si>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</si>
  <si>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</si>
  <si>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</si>
  <si>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</si>
  <si>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</si>
  <si>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</si>
  <si>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</si>
  <si>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</si>
  <si>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</si>
  <si>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</si>
  <si>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</si>
  <si>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</si>
  <si>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</si>
  <si>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</si>
  <si>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</si>
  <si>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</si>
  <si>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</si>
  <si>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</si>
  <si>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</si>
  <si>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</si>
  <si>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</si>
  <si>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</si>
  <si>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</si>
  <si>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</si>
  <si>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</si>
  <si>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</si>
  <si>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</si>
  <si>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</si>
  <si>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</si>
  <si>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</si>
  <si>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</si>
  <si>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</si>
  <si>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</si>
  <si>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</si>
  <si>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</si>
  <si>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</si>
  <si>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</si>
  <si>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</si>
  <si>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</si>
  <si>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</si>
  <si>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</si>
  <si>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</si>
  <si>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</si>
  <si>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</si>
  <si>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</si>
  <si>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</si>
  <si>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</si>
  <si>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</si>
  <si>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</si>
  <si>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</si>
  <si>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</si>
  <si>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</si>
  <si>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</si>
  <si>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</si>
  <si>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</si>
  <si>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</si>
  <si>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</si>
  <si>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</si>
  <si>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</si>
  <si>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</si>
  <si>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</si>
  <si>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</si>
  <si>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</si>
  <si>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</si>
  <si>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</si>
  <si>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</si>
  <si>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</si>
  <si>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</si>
  <si>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</si>
  <si>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</si>
  <si>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</si>
  <si>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</si>
  <si>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</si>
  <si>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</si>
  <si>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</si>
  <si>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</si>
  <si>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</si>
  <si>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</si>
  <si>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</si>
  <si>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</si>
  <si>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</si>
  <si>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</si>
  <si>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</si>
  <si>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</si>
  <si>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</si>
  <si>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</si>
  <si>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</si>
  <si>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</si>
  <si>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</si>
  <si>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</si>
  <si>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</si>
  <si>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</si>
  <si>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</si>
  <si>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</si>
  <si>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</si>
  <si>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</si>
  <si>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</si>
  <si>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</si>
  <si>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</si>
  <si>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</si>
  <si>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</si>
  <si>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</si>
  <si>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</si>
  <si>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</si>
  <si>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</si>
  <si>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</si>
  <si>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</si>
  <si>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</si>
  <si>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</si>
  <si>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</si>
  <si>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</si>
  <si>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</si>
  <si>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</si>
  <si>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</si>
  <si>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</si>
  <si>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</si>
  <si>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</si>
  <si>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</si>
  <si>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</si>
  <si>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</si>
  <si>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</si>
  <si>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</si>
  <si>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</si>
  <si>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</si>
  <si>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</si>
  <si>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</si>
  <si>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</si>
  <si>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</si>
  <si>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</si>
  <si>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</si>
  <si>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</si>
  <si>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</si>
  <si>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</si>
  <si>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</si>
  <si>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</si>
  <si>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</si>
  <si>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</si>
  <si>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</si>
  <si>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</si>
  <si>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</si>
  <si>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</si>
  <si>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</si>
  <si>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</si>
  <si>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</si>
  <si>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</si>
  <si>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</si>
  <si>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</si>
  <si>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</si>
  <si>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</si>
  <si>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</si>
  <si>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</si>
  <si>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</si>
  <si>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</si>
  <si>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</si>
  <si>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</si>
  <si>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</si>
  <si>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</si>
  <si>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</si>
  <si>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</si>
  <si>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</si>
  <si>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</si>
  <si>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</si>
  <si>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</si>
  <si>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</si>
  <si>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</si>
  <si>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</si>
  <si>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</si>
  <si>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</si>
  <si>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</si>
  <si>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</si>
  <si>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</si>
  <si>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</si>
  <si>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</si>
  <si>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</si>
  <si>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</si>
  <si>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</si>
  <si>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</si>
  <si>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</si>
  <si>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</si>
  <si>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</si>
  <si>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</si>
  <si>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</si>
  <si>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</si>
  <si>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</si>
  <si>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</si>
  <si>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</si>
  <si>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</si>
  <si>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</si>
  <si>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</si>
  <si>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</si>
  <si>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</si>
  <si>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</si>
  <si>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</si>
  <si>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</si>
  <si>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</si>
  <si>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</si>
  <si>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</si>
  <si>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</si>
  <si>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</si>
  <si>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</si>
  <si>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</si>
  <si>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</si>
  <si>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</si>
  <si>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</si>
  <si>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</si>
  <si>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</si>
  <si>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</si>
  <si>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</si>
  <si>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</si>
  <si>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</si>
  <si>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</si>
  <si>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</si>
  <si>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</si>
  <si>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</si>
  <si>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</si>
  <si>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</si>
  <si>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</si>
  <si>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</si>
  <si>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</si>
  <si>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</si>
  <si>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</si>
  <si>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</si>
  <si>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</si>
  <si>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</si>
  <si>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</si>
  <si>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</si>
  <si>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</si>
  <si>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</si>
  <si>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</si>
  <si>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</si>
  <si>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</si>
  <si>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</si>
  <si>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</si>
  <si>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</si>
  <si>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</si>
  <si>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</si>
  <si>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</si>
  <si>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</si>
  <si>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</si>
  <si>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</si>
  <si>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</si>
  <si>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</si>
  <si>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</si>
  <si>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</si>
  <si>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</si>
  <si>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</si>
  <si>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</si>
  <si>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</si>
  <si>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</si>
  <si>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</si>
  <si>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</si>
  <si>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</si>
  <si>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</si>
  <si>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</si>
  <si>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</si>
  <si>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</si>
  <si>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</si>
  <si>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</si>
  <si>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</si>
  <si>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</si>
  <si>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</si>
  <si>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</si>
  <si>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</si>
  <si>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</si>
  <si>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</si>
  <si>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</si>
  <si>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</si>
  <si>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</si>
  <si>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</si>
  <si>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</si>
  <si>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</si>
  <si>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</si>
  <si>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</si>
  <si>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</si>
  <si>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</si>
  <si>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</si>
  <si>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</si>
  <si>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</si>
  <si>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</si>
  <si>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</si>
  <si>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</si>
  <si>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</si>
  <si>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</si>
  <si>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</si>
  <si>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</si>
  <si>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</si>
  <si>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</si>
  <si>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</si>
  <si>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</si>
  <si>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</si>
  <si>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</si>
  <si>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</si>
  <si>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</si>
  <si>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</si>
  <si>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</si>
  <si>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</si>
  <si>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</si>
  <si>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</si>
  <si>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</si>
  <si>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</si>
  <si>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</si>
  <si>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</si>
  <si>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</si>
  <si>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</si>
  <si>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</si>
  <si>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</si>
  <si>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</si>
  <si>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</si>
  <si>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</si>
  <si>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</si>
  <si>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</si>
  <si>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</si>
  <si>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</si>
  <si>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</si>
  <si>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</si>
  <si>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</si>
  <si>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</si>
  <si>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</si>
  <si>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</si>
  <si>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</si>
  <si>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</si>
  <si>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</si>
  <si>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</si>
  <si>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</si>
  <si>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</si>
  <si>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</si>
  <si>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</si>
  <si>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</si>
  <si>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</si>
  <si>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</si>
  <si>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</si>
  <si>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</si>
  <si>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</si>
  <si>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</si>
  <si>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</si>
  <si>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</si>
  <si>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</si>
  <si>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</si>
  <si>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</si>
  <si>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</si>
  <si>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</si>
  <si>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</si>
  <si>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</si>
  <si>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</si>
  <si>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</si>
  <si>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</si>
  <si>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</si>
  <si>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</si>
  <si>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</si>
  <si>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</si>
  <si>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</si>
  <si>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</si>
  <si>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</si>
  <si>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</si>
  <si>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</si>
  <si>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</si>
  <si>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</si>
  <si>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</si>
  <si>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</si>
  <si>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</si>
  <si>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</si>
  <si>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</si>
  <si>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</si>
  <si>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</si>
  <si>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</si>
  <si>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</si>
  <si>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</si>
  <si>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</si>
  <si>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</si>
  <si>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</si>
  <si>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</si>
  <si>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</si>
  <si>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</si>
  <si>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</si>
  <si>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</si>
  <si>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</si>
  <si>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</si>
  <si>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</si>
  <si>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</si>
  <si>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</si>
  <si>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</si>
  <si>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</si>
  <si>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</si>
  <si>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</si>
  <si>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</si>
  <si>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</si>
  <si>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</si>
  <si>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</si>
  <si>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</si>
  <si>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</si>
  <si>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</si>
  <si>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</si>
  <si>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</si>
  <si>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</si>
  <si>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</si>
  <si>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</si>
  <si>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</si>
  <si>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</si>
  <si>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</si>
  <si>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</si>
  <si>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</si>
  <si>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</si>
  <si>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</si>
  <si>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</si>
  <si>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</si>
  <si>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</si>
  <si>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</si>
  <si>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</si>
  <si>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</si>
  <si>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</si>
  <si>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</si>
  <si>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</si>
  <si>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</si>
  <si>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</si>
  <si>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</si>
  <si>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</si>
  <si>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</si>
  <si>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</si>
  <si>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</si>
  <si>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</si>
  <si>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</si>
  <si>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</si>
  <si>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</si>
  <si>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</si>
  <si>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</si>
  <si>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</si>
  <si>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</si>
  <si>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</si>
  <si>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</si>
  <si>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</si>
  <si>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</si>
  <si>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</si>
  <si>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</si>
  <si>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</si>
  <si>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</si>
  <si>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</si>
  <si>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</si>
  <si>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</si>
  <si>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</si>
  <si>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</si>
  <si>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</si>
  <si>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</si>
  <si>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</si>
  <si>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</si>
  <si>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</si>
  <si>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</si>
  <si>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</si>
  <si>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</si>
  <si>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</si>
  <si>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</si>
  <si>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</si>
  <si>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</si>
  <si>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</si>
  <si>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</si>
  <si>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</si>
  <si>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</si>
  <si>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</si>
  <si>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</si>
  <si>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</si>
  <si>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</si>
  <si>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</si>
  <si>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</si>
  <si>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</si>
  <si>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</si>
  <si>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</si>
  <si>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</si>
  <si>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</si>
  <si>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</si>
  <si>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</si>
  <si>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</si>
  <si>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</si>
  <si>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</si>
  <si>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</si>
  <si>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</si>
  <si>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</si>
  <si>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</si>
  <si>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</si>
  <si>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</si>
  <si>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</si>
  <si>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</si>
  <si>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</si>
  <si>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</si>
  <si>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</si>
  <si>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</si>
  <si>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</si>
  <si>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</si>
  <si>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</si>
  <si>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</si>
  <si>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</si>
  <si>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</si>
  <si>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</si>
  <si>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</si>
  <si>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</si>
  <si>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</si>
  <si>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</si>
  <si>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</si>
  <si>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</si>
  <si>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</si>
  <si>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</si>
  <si>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</si>
  <si>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</si>
  <si>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</si>
  <si>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</si>
  <si>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</si>
  <si>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</si>
  <si>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</si>
  <si>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</si>
  <si>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</si>
  <si>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</si>
  <si>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</si>
  <si>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</si>
  <si>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</si>
  <si>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</si>
  <si>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</si>
  <si>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</si>
  <si>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</si>
  <si>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</si>
  <si>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</si>
  <si>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</si>
  <si>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</si>
  <si>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</si>
  <si>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</si>
  <si>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</si>
  <si>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</si>
  <si>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</si>
  <si>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</si>
  <si>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</si>
  <si>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</si>
  <si>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</si>
  <si>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</si>
  <si>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</si>
  <si>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</si>
  <si>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</si>
  <si>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</si>
  <si>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</si>
  <si>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</si>
  <si>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</si>
  <si>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</si>
  <si>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</si>
  <si>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</si>
  <si>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</si>
  <si>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</si>
  <si>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</si>
  <si>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</si>
  <si>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</si>
  <si>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</si>
  <si>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</si>
  <si>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</si>
  <si>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</si>
  <si>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</si>
  <si>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</si>
  <si>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</si>
  <si>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</si>
  <si>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</si>
  <si>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</si>
  <si>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</si>
  <si>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</si>
  <si>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</si>
  <si>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</si>
  <si>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</si>
  <si>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</si>
  <si>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</si>
  <si>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</si>
  <si>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</si>
  <si>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</si>
  <si>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</si>
  <si>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</si>
  <si>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</si>
  <si>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</si>
  <si>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</si>
  <si>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</si>
  <si>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</si>
  <si>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</si>
  <si>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</si>
  <si>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</si>
  <si>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</si>
  <si>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</si>
  <si>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</si>
  <si>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</si>
  <si>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</si>
  <si>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</si>
  <si>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</si>
  <si>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</si>
  <si>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</si>
  <si>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</si>
  <si>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</si>
  <si>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</si>
  <si>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</si>
  <si>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</si>
  <si>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</si>
  <si>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</si>
  <si>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</si>
  <si>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</si>
  <si>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</si>
  <si>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</si>
  <si>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</si>
  <si>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</si>
  <si>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</si>
  <si>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</si>
  <si>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</si>
  <si>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</si>
  <si>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</si>
  <si>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</si>
  <si>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</si>
  <si>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</si>
  <si>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</si>
  <si>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</si>
  <si>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</si>
  <si>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</si>
  <si>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</si>
  <si>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</si>
  <si>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</si>
  <si>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</si>
  <si>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</si>
  <si>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</si>
  <si>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</si>
  <si>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</si>
  <si>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</si>
  <si>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</si>
  <si>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</si>
  <si>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</si>
  <si>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</si>
  <si>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</si>
  <si>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</si>
  <si>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</si>
  <si>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</si>
  <si>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</si>
  <si>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</si>
  <si>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</si>
  <si>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</si>
  <si>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</si>
  <si>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</si>
  <si>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</si>
  <si>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</si>
  <si>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</si>
  <si>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</si>
  <si>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</si>
  <si>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</si>
  <si>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</si>
  <si>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</si>
  <si>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</si>
  <si>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</si>
  <si>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</si>
  <si>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</si>
  <si>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</si>
  <si>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</si>
  <si>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</si>
  <si>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</si>
  <si>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</si>
  <si>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</si>
  <si>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</si>
  <si>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</si>
  <si>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</si>
  <si>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</si>
  <si>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</si>
  <si>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</si>
  <si>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</si>
  <si>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</si>
  <si>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</si>
  <si>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</si>
  <si>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</si>
  <si>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</si>
  <si>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</si>
  <si>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</si>
  <si>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</si>
  <si>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</si>
  <si>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</si>
  <si>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</si>
  <si>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</si>
  <si>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</si>
  <si>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</si>
  <si>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</si>
  <si>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</si>
  <si>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</si>
  <si>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</si>
  <si>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</si>
  <si>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</si>
  <si>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</si>
  <si>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</si>
  <si>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</si>
  <si>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</si>
  <si>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</si>
  <si>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</si>
  <si>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</si>
  <si>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</si>
  <si>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</si>
  <si>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</si>
  <si>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</si>
  <si>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</si>
  <si>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</si>
  <si>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</si>
  <si>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</si>
  <si>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</si>
  <si>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</si>
  <si>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</si>
  <si>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</si>
  <si>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</si>
  <si>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</si>
  <si>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</si>
  <si>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</si>
  <si>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</si>
  <si>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</si>
  <si>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</si>
  <si>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</si>
  <si>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</si>
  <si>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</si>
  <si>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</si>
  <si>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</si>
  <si>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</si>
  <si>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</si>
  <si>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</si>
  <si>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</si>
  <si>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</si>
  <si>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</si>
  <si>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</si>
  <si>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</si>
  <si>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</si>
  <si>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</si>
  <si>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</si>
  <si>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</si>
  <si>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</si>
  <si>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</si>
  <si>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</si>
  <si>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</si>
  <si>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</si>
  <si>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</si>
  <si>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</si>
  <si>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</si>
  <si>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</si>
  <si>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</si>
  <si>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</si>
  <si>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</si>
  <si>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</si>
  <si>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</si>
  <si>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</si>
  <si>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</si>
  <si>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</si>
  <si>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</si>
  <si>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</si>
  <si>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</si>
  <si>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</si>
  <si>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</si>
  <si>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</si>
  <si>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</si>
  <si>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</si>
  <si>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</si>
  <si>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</si>
  <si>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</si>
  <si>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</si>
  <si>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</si>
  <si>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</si>
  <si>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</si>
  <si>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</si>
  <si>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</si>
  <si>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</si>
  <si>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</si>
  <si>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</si>
  <si>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</si>
  <si>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</si>
  <si>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</si>
  <si>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</si>
  <si>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</si>
  <si>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</si>
  <si>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</si>
  <si>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</si>
  <si>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</si>
  <si>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</si>
  <si>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</si>
  <si>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</si>
  <si>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</si>
  <si>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</si>
  <si>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</si>
  <si>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</si>
  <si>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</si>
  <si>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</si>
  <si>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</si>
  <si>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</si>
  <si>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</si>
  <si>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</si>
  <si>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</si>
  <si>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</si>
  <si>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</si>
  <si>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</si>
  <si>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</si>
  <si>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</si>
  <si>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</si>
  <si>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</si>
  <si>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</si>
  <si>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</si>
  <si>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</si>
  <si>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</si>
  <si>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</si>
  <si>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</si>
  <si>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</si>
  <si>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</si>
  <si>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</si>
  <si>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</si>
  <si>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</si>
  <si>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</si>
  <si>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</si>
  <si>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</si>
  <si>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</si>
  <si>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</si>
  <si>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</si>
  <si>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</si>
  <si>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</si>
  <si>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</si>
  <si>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</si>
  <si>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</si>
  <si>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</si>
  <si>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</si>
  <si>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</si>
  <si>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</si>
  <si>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</si>
  <si>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</si>
  <si>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</si>
  <si>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</si>
  <si>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</si>
  <si>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</si>
  <si>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</si>
  <si>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</si>
  <si>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</si>
  <si>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</si>
  <si>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</si>
  <si>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</si>
  <si>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</si>
  <si>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</si>
  <si>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</si>
  <si>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</si>
  <si>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</si>
  <si>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</si>
  <si>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</si>
  <si>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</si>
  <si>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</si>
  <si>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</si>
  <si>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</si>
  <si>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</si>
  <si>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</si>
  <si>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</si>
  <si>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</si>
  <si>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</si>
  <si>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</si>
  <si>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</si>
  <si>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</si>
  <si>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</si>
  <si>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</si>
  <si>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</si>
  <si>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</si>
  <si>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</si>
  <si>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</si>
  <si>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</si>
  <si>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</si>
  <si>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</si>
  <si>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</si>
  <si>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</si>
  <si>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</si>
  <si>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</si>
  <si>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</si>
  <si>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</si>
  <si>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</si>
  <si>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</si>
  <si>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</si>
  <si>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</si>
  <si>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</si>
  <si>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</si>
  <si>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</si>
  <si>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</si>
  <si>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</si>
  <si>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</si>
  <si>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</si>
  <si>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</si>
  <si>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</si>
  <si>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</si>
  <si>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</si>
  <si>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</si>
  <si>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</si>
  <si>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</si>
  <si>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</si>
  <si>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</si>
  <si>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</si>
  <si>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</si>
  <si>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</si>
  <si>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</si>
  <si>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</si>
  <si>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</si>
  <si>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</si>
  <si>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</si>
  <si>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</si>
  <si>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</si>
  <si>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</si>
  <si>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</si>
  <si>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</si>
  <si>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</si>
  <si>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</si>
  <si>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</si>
  <si>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</si>
  <si>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</si>
  <si>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</si>
  <si>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</si>
  <si>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</si>
  <si>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</si>
  <si>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</si>
  <si>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</si>
  <si>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</si>
  <si>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</si>
  <si>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</si>
  <si>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</si>
  <si>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</si>
  <si>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</si>
  <si>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</si>
  <si>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</si>
  <si>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</si>
  <si>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</si>
  <si>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</si>
  <si>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</si>
  <si>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</si>
  <si>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</si>
  <si>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</si>
  <si>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</si>
  <si>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</si>
  <si>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</si>
  <si>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</si>
  <si>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</si>
  <si>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</si>
  <si>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</si>
  <si>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</si>
  <si>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</si>
  <si>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</si>
  <si>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</si>
  <si>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</si>
  <si>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</si>
  <si>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</si>
  <si>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</si>
  <si>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</si>
  <si>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</si>
  <si>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</si>
  <si>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</si>
  <si>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</si>
  <si>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</si>
  <si>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</si>
  <si>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</si>
  <si>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</si>
  <si>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</si>
  <si>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</si>
  <si>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</si>
  <si>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</si>
  <si>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</si>
  <si>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</si>
  <si>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</si>
  <si>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</si>
  <si>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</si>
  <si>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</si>
  <si>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</si>
  <si>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</si>
  <si>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</si>
  <si>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</si>
  <si>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</si>
  <si>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</si>
  <si>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</si>
  <si>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</si>
  <si>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</si>
  <si>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</si>
  <si>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</si>
  <si>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</si>
  <si>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</si>
  <si>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</si>
  <si>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</si>
  <si>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</si>
  <si>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</si>
  <si>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</si>
  <si>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</si>
  <si>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</si>
  <si>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</si>
  <si>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</si>
  <si>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</si>
  <si>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</si>
  <si>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</si>
  <si>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</si>
  <si>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</si>
  <si>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</si>
  <si>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</si>
  <si>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</si>
  <si>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</si>
  <si>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</si>
  <si>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</si>
  <si>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</si>
  <si>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</si>
  <si>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</si>
  <si>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</si>
  <si>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</si>
  <si>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</si>
  <si>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</si>
  <si>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</si>
  <si>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</si>
  <si>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</si>
  <si>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</si>
  <si>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</si>
  <si>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</si>
  <si>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</si>
  <si>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</si>
  <si>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</si>
  <si>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</si>
  <si>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</si>
  <si>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</si>
  <si>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</si>
  <si>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</si>
  <si>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</si>
  <si>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</si>
  <si>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</si>
  <si>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</si>
  <si>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</si>
  <si>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</si>
  <si>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</si>
  <si>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</si>
  <si>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</si>
  <si>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</si>
  <si>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</si>
  <si>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</si>
  <si>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</si>
  <si>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</si>
  <si>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</si>
  <si>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</si>
  <si>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</si>
  <si>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</si>
  <si>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</si>
  <si>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</si>
  <si>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</si>
  <si>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</si>
  <si>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</si>
  <si>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</si>
  <si>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</si>
  <si>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</si>
  <si>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</si>
  <si>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</si>
  <si>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</si>
  <si>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</si>
  <si>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</si>
  <si>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</si>
  <si>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</si>
  <si>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</si>
  <si>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</si>
  <si>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</si>
  <si>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</si>
  <si>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</si>
  <si>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</si>
  <si>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</si>
  <si>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</si>
  <si>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</si>
  <si>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</si>
  <si>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</si>
  <si>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</si>
  <si>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</si>
  <si>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</si>
  <si>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</si>
  <si>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</si>
  <si>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</si>
  <si>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</si>
  <si>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</si>
  <si>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</si>
  <si>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</si>
  <si>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</si>
  <si>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</si>
  <si>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</si>
  <si>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</si>
  <si>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</si>
  <si>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</si>
  <si>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</si>
  <si>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</si>
  <si>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</si>
  <si>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</si>
  <si>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</si>
  <si>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</si>
  <si>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</si>
  <si>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</si>
  <si>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</si>
  <si>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</si>
  <si>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</si>
  <si>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</si>
  <si>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</si>
  <si>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</si>
  <si>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</si>
  <si>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</si>
  <si>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</si>
  <si>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</si>
  <si>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</si>
  <si>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</si>
  <si>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</si>
  <si>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</si>
  <si>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</si>
  <si>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</si>
  <si>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</si>
  <si>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</si>
  <si>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</si>
  <si>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</si>
  <si>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</si>
  <si>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</si>
  <si>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</si>
  <si>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</si>
  <si>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</si>
  <si>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</si>
  <si>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</si>
  <si>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</si>
  <si>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</si>
  <si>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</si>
  <si>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</si>
  <si>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</si>
  <si>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</si>
  <si>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</si>
  <si>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</si>
  <si>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</si>
  <si>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</si>
  <si>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</si>
  <si>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</si>
  <si>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</si>
  <si>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</si>
  <si>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</si>
  <si>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</si>
  <si>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</si>
  <si>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</si>
  <si>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</si>
  <si>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</si>
  <si>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</si>
  <si>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</si>
  <si>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</si>
  <si>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</si>
  <si>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</si>
  <si>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</si>
  <si>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</si>
  <si>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</si>
  <si>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</si>
  <si>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</si>
  <si>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</si>
  <si>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</si>
  <si>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</si>
  <si>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</si>
  <si>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</si>
  <si>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</si>
  <si>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</si>
  <si>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</si>
  <si>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</si>
  <si>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</si>
  <si>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</si>
  <si>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</si>
  <si>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</si>
  <si>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</si>
  <si>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</si>
  <si>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</si>
  <si>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</si>
  <si>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</si>
  <si>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</si>
  <si>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</si>
  <si>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</si>
  <si>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</si>
  <si>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</si>
  <si>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</si>
  <si>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</si>
  <si>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</si>
  <si>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</si>
  <si>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</si>
  <si>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</si>
  <si>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</si>
  <si>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</si>
  <si>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</si>
  <si>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</si>
  <si>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</si>
  <si>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</si>
  <si>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</si>
  <si>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</si>
  <si>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</si>
  <si>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</si>
  <si>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</si>
  <si>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</si>
  <si>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</si>
  <si>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</si>
  <si>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</si>
  <si>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</si>
  <si>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</si>
  <si>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</si>
  <si>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</si>
  <si>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</si>
  <si>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</si>
  <si>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</si>
  <si>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</si>
  <si>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</si>
  <si>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</si>
  <si>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</si>
  <si>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</si>
  <si>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</si>
  <si>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</si>
  <si>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</si>
  <si>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</si>
  <si>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</si>
  <si>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</si>
  <si>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</si>
  <si>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</si>
  <si>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</si>
  <si>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</si>
  <si>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</si>
  <si>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</si>
  <si>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</si>
  <si>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</si>
  <si>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</si>
  <si>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</si>
  <si>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</si>
  <si>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</si>
  <si>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</si>
  <si>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</si>
  <si>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</si>
  <si>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</si>
  <si>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</si>
  <si>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</si>
  <si>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</si>
  <si>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</si>
  <si>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</si>
  <si>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</si>
  <si>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</si>
  <si>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</si>
  <si>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</si>
  <si>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</si>
  <si>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</si>
  <si>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</si>
  <si>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</si>
  <si>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</si>
  <si>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</si>
  <si>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</si>
  <si>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</si>
  <si>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</si>
  <si>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</si>
  <si>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</si>
  <si>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</si>
  <si>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</si>
  <si>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</si>
  <si>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</si>
  <si>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</si>
  <si>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</si>
  <si>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</si>
  <si>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</si>
  <si>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</si>
  <si>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</si>
  <si>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</si>
  <si>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</si>
  <si>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</si>
  <si>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</si>
  <si>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</si>
  <si>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</si>
  <si>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</si>
  <si>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</si>
  <si>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</si>
  <si>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</si>
  <si>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</si>
  <si>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</si>
  <si>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</si>
  <si>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</si>
  <si>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</si>
  <si>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</si>
  <si>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</si>
  <si>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</si>
  <si>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</si>
  <si>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</si>
  <si>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</si>
  <si>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</si>
  <si>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</si>
  <si>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</si>
  <si>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</si>
  <si>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</si>
  <si>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</si>
  <si>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</si>
  <si>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</si>
  <si>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</si>
  <si>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</si>
  <si>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</si>
  <si>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</si>
  <si>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</si>
  <si>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</si>
  <si>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</si>
  <si>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</si>
  <si>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</si>
  <si>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</si>
  <si>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</si>
  <si>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</si>
  <si>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</si>
  <si>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</si>
  <si>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</si>
  <si>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</si>
  <si>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</si>
  <si>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</si>
  <si>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</si>
  <si>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</si>
  <si>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</si>
  <si>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</si>
  <si>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</si>
  <si>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</si>
  <si>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</si>
  <si>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</si>
  <si>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</si>
  <si>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</si>
  <si>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</si>
  <si>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</si>
  <si>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</si>
  <si>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</si>
  <si>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</si>
  <si>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</si>
  <si>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</si>
  <si>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</si>
  <si>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</si>
  <si>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</si>
  <si>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</si>
  <si>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</si>
  <si>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</si>
  <si>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</si>
  <si>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</si>
  <si>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</si>
  <si>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</si>
  <si>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</si>
  <si>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</si>
  <si>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</si>
  <si>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</si>
  <si>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</si>
  <si>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</si>
  <si>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</si>
  <si>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</si>
  <si>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</si>
  <si>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</si>
  <si>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</si>
  <si>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</si>
  <si>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</si>
  <si>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</si>
  <si>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</si>
  <si>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</si>
  <si>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</si>
  <si>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</si>
  <si>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</si>
  <si>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</si>
  <si>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</si>
  <si>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</si>
  <si>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</si>
  <si>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</si>
  <si>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</si>
  <si>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</si>
  <si>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</si>
  <si>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</si>
  <si>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</si>
  <si>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</si>
  <si>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</si>
  <si>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</si>
  <si>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</si>
  <si>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</si>
  <si>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</si>
  <si>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</si>
  <si>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</si>
  <si>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</si>
  <si>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</si>
  <si>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</si>
  <si>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</si>
  <si>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</si>
  <si>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</si>
  <si>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</si>
  <si>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</si>
  <si>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</si>
  <si>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</si>
  <si>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</si>
  <si>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</si>
  <si>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</si>
  <si>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</si>
  <si>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</si>
  <si>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</si>
  <si>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</si>
  <si>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</si>
  <si>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</si>
  <si>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</si>
  <si>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</si>
  <si>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</si>
  <si>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</si>
  <si>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</si>
  <si>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</si>
  <si>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</si>
  <si>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</si>
  <si>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</si>
  <si>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</si>
  <si>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</si>
  <si>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</si>
  <si>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</si>
  <si>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</si>
  <si>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</si>
  <si>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</si>
  <si>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</si>
  <si>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</si>
  <si>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</si>
  <si>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</si>
  <si>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</si>
  <si>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</si>
  <si>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</si>
  <si>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</si>
  <si>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</si>
  <si>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</si>
  <si>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</si>
  <si>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</si>
  <si>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</si>
  <si>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</si>
  <si>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</si>
  <si>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</si>
  <si>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</si>
  <si>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</si>
  <si>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</si>
  <si>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</si>
  <si>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</si>
  <si>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</si>
  <si>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</si>
  <si>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</si>
  <si>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</si>
  <si>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</si>
  <si>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</si>
  <si>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</si>
  <si>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</si>
  <si>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</si>
  <si>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</si>
  <si>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</si>
  <si>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</si>
  <si>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</si>
  <si>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</si>
  <si>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</si>
  <si>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</si>
  <si>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</si>
  <si>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</si>
  <si>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</si>
  <si>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</si>
  <si>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</si>
  <si>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</si>
  <si>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</si>
  <si>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</si>
  <si>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</si>
  <si>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</si>
  <si>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</si>
  <si>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</si>
  <si>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</si>
  <si>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</si>
  <si>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</si>
  <si>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</si>
  <si>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</si>
  <si>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</si>
  <si>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</si>
  <si>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</si>
  <si>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</si>
  <si>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</si>
  <si>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</si>
  <si>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</si>
  <si>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</si>
  <si>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</si>
  <si>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</si>
  <si>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</si>
  <si>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</si>
  <si>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</si>
  <si>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</si>
  <si>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</si>
  <si>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</si>
  <si>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</si>
  <si>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</si>
  <si>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</si>
  <si>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</si>
  <si>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</si>
  <si>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</si>
  <si>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</si>
  <si>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</si>
  <si>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</si>
  <si>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</si>
  <si>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</si>
  <si>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</si>
  <si>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</si>
  <si>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</si>
  <si>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</si>
  <si>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</si>
  <si>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</si>
  <si>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</si>
  <si>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</si>
  <si>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</si>
  <si>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</si>
  <si>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</si>
  <si>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</si>
  <si>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</si>
  <si>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</si>
  <si>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</si>
  <si>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</si>
  <si>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</si>
  <si>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</si>
  <si>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</si>
  <si>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</si>
  <si>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</si>
  <si>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</si>
  <si>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</si>
  <si>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</si>
  <si>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</si>
  <si>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</si>
  <si>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</si>
  <si>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</si>
  <si>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</si>
  <si>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</si>
  <si>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</si>
  <si>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</si>
  <si>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</si>
  <si>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</si>
  <si>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</si>
  <si>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</si>
  <si>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</si>
  <si>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</si>
  <si>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</si>
  <si>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</si>
  <si>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</si>
  <si>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</si>
  <si>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</si>
  <si>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</si>
  <si>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</si>
  <si>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</si>
  <si>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</si>
  <si>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</si>
  <si>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</si>
  <si>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</si>
  <si>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</si>
  <si>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</si>
  <si>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</si>
  <si>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</si>
  <si>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</si>
  <si>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</si>
  <si>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</si>
  <si>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</si>
  <si>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</si>
  <si>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</si>
  <si>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</si>
  <si>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</si>
  <si>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</si>
  <si>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</si>
  <si>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</si>
  <si>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</si>
  <si>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</si>
  <si>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</si>
  <si>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</si>
  <si>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</si>
  <si>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</si>
  <si>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</si>
  <si>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</si>
  <si>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</si>
  <si>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</si>
  <si>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</si>
  <si>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</si>
  <si>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</si>
  <si>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</si>
  <si>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</si>
  <si>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</si>
  <si>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</si>
  <si>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</si>
  <si>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</si>
  <si>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</si>
  <si>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</si>
  <si>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</si>
  <si>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</si>
  <si>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</si>
  <si>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</si>
  <si>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</si>
  <si>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</si>
  <si>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</si>
  <si>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</si>
  <si>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</si>
  <si>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</si>
  <si>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</si>
  <si>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</si>
  <si>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</si>
  <si>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</si>
  <si>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</si>
  <si>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</si>
  <si>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</si>
  <si>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</si>
  <si>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</si>
  <si>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</si>
  <si>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</si>
  <si>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</si>
  <si>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</si>
  <si>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</si>
  <si>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</si>
  <si>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</si>
  <si>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</si>
  <si>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</si>
  <si>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</si>
  <si>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</si>
  <si>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</si>
  <si>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</si>
  <si>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</si>
  <si>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</si>
  <si>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</si>
  <si>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</si>
  <si>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</si>
  <si>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</si>
  <si>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</si>
  <si>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</si>
  <si>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</si>
  <si>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</si>
  <si>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</si>
  <si>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</si>
  <si>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</si>
  <si>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</si>
  <si>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</si>
  <si>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</si>
  <si>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</si>
  <si>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</si>
  <si>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</si>
  <si>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</si>
  <si>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</si>
  <si>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</si>
  <si>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</si>
  <si>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</si>
  <si>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</si>
  <si>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</si>
  <si>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</si>
  <si>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</si>
  <si>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</si>
  <si>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</si>
  <si>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</si>
  <si>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</si>
  <si>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</si>
  <si>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</si>
  <si>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</si>
  <si>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</si>
  <si>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</si>
  <si>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</si>
  <si>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</si>
  <si>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</si>
  <si>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</si>
  <si>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</si>
  <si>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</si>
  <si>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</si>
  <si>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</si>
  <si>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</si>
  <si>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</si>
  <si>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</si>
  <si>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</si>
  <si>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</si>
  <si>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</si>
  <si>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</si>
  <si>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</si>
  <si>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</si>
  <si>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</si>
  <si>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</si>
  <si>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</si>
  <si>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</si>
  <si>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</si>
  <si>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</si>
  <si>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</si>
  <si>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</si>
  <si>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</si>
  <si>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</si>
  <si>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</si>
  <si>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</si>
  <si>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</si>
  <si>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</si>
  <si>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</si>
  <si>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</si>
  <si>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</si>
  <si>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</si>
  <si>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</si>
  <si>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</si>
  <si>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</si>
  <si>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</si>
  <si>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</si>
  <si>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</si>
  <si>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</si>
  <si>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</si>
  <si>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</si>
  <si>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</si>
  <si>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</si>
  <si>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</si>
  <si>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</si>
  <si>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</si>
  <si>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</si>
  <si>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</si>
  <si>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</si>
  <si>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</si>
  <si>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</si>
  <si>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</si>
  <si>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</si>
  <si>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</si>
  <si>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</si>
  <si>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</si>
  <si>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</si>
  <si>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</si>
  <si>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</si>
  <si>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</si>
  <si>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</si>
  <si>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</si>
  <si>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</si>
  <si>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</si>
  <si>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</si>
  <si>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</si>
  <si>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</si>
  <si>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</si>
  <si>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</si>
  <si>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</si>
  <si>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</si>
  <si>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</si>
  <si>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</si>
  <si>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</si>
  <si>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</si>
  <si>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</si>
  <si>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</si>
  <si>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</si>
  <si>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</si>
  <si>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</si>
  <si>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</si>
  <si>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</si>
  <si>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</si>
  <si>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</si>
  <si>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</si>
  <si>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</si>
  <si>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</si>
  <si>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</si>
  <si>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</si>
  <si>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</si>
  <si>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</si>
  <si>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</si>
  <si>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</si>
  <si>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</si>
  <si>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</si>
  <si>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</si>
  <si>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</si>
  <si>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</si>
  <si>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</si>
  <si>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</si>
  <si>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</si>
  <si>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</si>
  <si>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</si>
  <si>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</si>
  <si>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</si>
  <si>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</si>
  <si>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</si>
  <si>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</si>
  <si>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</si>
  <si>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</si>
  <si>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</si>
  <si>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</si>
  <si>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</si>
  <si>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</si>
  <si>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</si>
  <si>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</si>
  <si>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</si>
  <si>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</si>
  <si>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</si>
  <si>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</si>
  <si>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</si>
  <si>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</si>
  <si>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</si>
  <si>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</si>
  <si>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</si>
  <si>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</si>
  <si>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</si>
  <si>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</si>
  <si>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</si>
  <si>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</si>
  <si>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</si>
  <si>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</si>
  <si>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</si>
  <si>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</si>
  <si>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</si>
  <si>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</si>
  <si>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</si>
  <si>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</si>
  <si>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</si>
  <si>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</si>
  <si>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</si>
  <si>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</si>
  <si>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</si>
  <si>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</si>
  <si>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</si>
  <si>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</si>
  <si>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</si>
  <si>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</si>
  <si>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</si>
  <si>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</si>
  <si>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</si>
  <si>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</si>
  <si>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</si>
  <si>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</si>
  <si>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</si>
  <si>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</si>
  <si>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</si>
  <si>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</si>
  <si>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</si>
  <si>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</si>
  <si>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</si>
  <si>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</si>
  <si>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</si>
  <si>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</si>
  <si>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</si>
  <si>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</si>
  <si>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</si>
  <si>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</si>
  <si>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</si>
  <si>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</si>
  <si>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</si>
  <si>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</si>
  <si>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</si>
  <si>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</si>
  <si>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</si>
  <si>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</si>
  <si>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</si>
  <si>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</si>
  <si>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</si>
  <si>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</si>
  <si>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</si>
  <si>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</si>
  <si>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</si>
  <si>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</si>
  <si>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</si>
  <si>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</si>
  <si>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</si>
  <si>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</si>
  <si>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</si>
  <si>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</si>
  <si>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</si>
  <si>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</si>
  <si>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</si>
  <si>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</si>
  <si>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</si>
  <si>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</si>
  <si>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</si>
  <si>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</si>
  <si>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</si>
  <si>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</si>
  <si>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</si>
  <si>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</si>
  <si>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</si>
  <si>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</si>
  <si>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</si>
  <si>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</si>
  <si>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</si>
  <si>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</si>
  <si>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</si>
  <si>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</si>
  <si>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</si>
  <si>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</si>
  <si>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</si>
  <si>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</si>
  <si>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</si>
  <si>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</si>
  <si>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</si>
  <si>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</si>
  <si>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</si>
  <si>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</si>
  <si>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</si>
  <si>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</si>
  <si>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</si>
  <si>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</si>
  <si>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</si>
  <si>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</si>
  <si>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</si>
  <si>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</si>
  <si>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</si>
  <si>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</si>
  <si>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</si>
  <si>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</si>
  <si>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</si>
  <si>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</si>
  <si>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</si>
  <si>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</si>
  <si>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</si>
  <si>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</si>
  <si>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</si>
  <si>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</si>
  <si>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</si>
  <si>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</si>
  <si>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</si>
  <si>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</si>
  <si>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</si>
  <si>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</si>
  <si>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</si>
  <si>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</si>
  <si>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</si>
  <si>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</si>
  <si>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</si>
  <si>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</si>
  <si>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</si>
  <si>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</si>
  <si>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</si>
  <si>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</si>
  <si>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</si>
  <si>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</si>
  <si>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</si>
  <si>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</si>
  <si>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</si>
  <si>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</si>
  <si>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</si>
  <si>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</si>
  <si>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</si>
  <si>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</si>
  <si>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</si>
  <si>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</si>
  <si>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</si>
  <si>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</si>
  <si>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</si>
  <si>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</si>
  <si>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</si>
  <si>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</si>
  <si>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</si>
  <si>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</si>
  <si>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</si>
  <si>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</si>
  <si>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</si>
  <si>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</si>
  <si>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</si>
  <si>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</si>
  <si>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</si>
  <si>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</si>
  <si>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</si>
  <si>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</si>
  <si>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</si>
  <si>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</si>
  <si>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</si>
  <si>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</si>
  <si>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</si>
  <si>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</si>
  <si>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</si>
  <si>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</si>
  <si>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</si>
  <si>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</si>
  <si>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</si>
  <si>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</si>
  <si>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</si>
  <si>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</si>
  <si>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</si>
  <si>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</si>
  <si>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</si>
  <si>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</si>
  <si>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</si>
  <si>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</si>
  <si>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</si>
  <si>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</si>
  <si>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</si>
  <si>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</si>
  <si>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</si>
  <si>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</si>
  <si>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</si>
  <si>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</si>
  <si>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</si>
  <si>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</si>
  <si>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</si>
  <si>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</si>
  <si>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</si>
  <si>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</si>
  <si>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</si>
  <si>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</si>
  <si>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</si>
  <si>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</si>
  <si>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</si>
  <si>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</si>
  <si>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</si>
  <si>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</si>
  <si>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</si>
  <si>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</si>
  <si>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</si>
  <si>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</si>
  <si>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</si>
  <si>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</si>
  <si>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</si>
  <si>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</si>
  <si>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</si>
  <si>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</si>
  <si>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</si>
  <si>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</si>
  <si>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</si>
  <si>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</si>
  <si>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</si>
  <si>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</si>
  <si>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</si>
  <si>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</si>
  <si>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</si>
  <si>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</si>
  <si>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</si>
  <si>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</si>
  <si>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</si>
  <si>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</si>
  <si>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</si>
  <si>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</si>
  <si>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</si>
  <si>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</si>
  <si>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</si>
  <si>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</si>
  <si>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</si>
  <si>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</si>
  <si>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</si>
  <si>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</si>
  <si>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</si>
  <si>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</si>
  <si>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</si>
  <si>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</si>
  <si>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</si>
  <si>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</si>
  <si>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</si>
  <si>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</si>
  <si>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</si>
  <si>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</si>
  <si>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</si>
  <si>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</si>
  <si>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</si>
  <si>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</si>
  <si>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</si>
  <si>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</si>
  <si>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</si>
  <si>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</si>
  <si>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</si>
  <si>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</si>
  <si>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</si>
  <si>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</si>
  <si>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</si>
  <si>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</si>
  <si>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</si>
  <si>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</si>
  <si>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</si>
  <si>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</si>
  <si>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</si>
  <si>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</si>
  <si>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</si>
  <si>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</si>
  <si>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</si>
  <si>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</si>
  <si>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</si>
  <si>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</si>
  <si>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</si>
  <si>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</si>
  <si>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</si>
  <si>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</si>
  <si>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</si>
  <si>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</si>
  <si>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</si>
  <si>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</si>
  <si>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</si>
  <si>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</si>
  <si>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</si>
  <si>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</si>
  <si>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</si>
  <si>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</si>
  <si>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</si>
  <si>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</si>
  <si>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</si>
  <si>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</si>
  <si>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</si>
  <si>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</si>
  <si>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</si>
  <si>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</si>
  <si>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</si>
  <si>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</si>
  <si>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</si>
  <si>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</si>
  <si>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</si>
  <si>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</si>
  <si>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</si>
  <si>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</si>
  <si>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</si>
  <si>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</si>
  <si>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</si>
  <si>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</si>
  <si>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</si>
  <si>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</si>
  <si>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</si>
  <si>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</si>
  <si>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</si>
  <si>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</si>
  <si>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</si>
  <si>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</si>
  <si>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</si>
  <si>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</si>
  <si>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</si>
  <si>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</si>
  <si>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</si>
  <si>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</si>
  <si>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</si>
  <si>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</si>
  <si>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</si>
  <si>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</si>
  <si>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</si>
  <si>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</si>
  <si>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</si>
  <si>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</si>
  <si>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</si>
  <si>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</si>
  <si>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</si>
  <si>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</si>
  <si>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</si>
  <si>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</si>
  <si>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</si>
  <si>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</si>
  <si>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</si>
  <si>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</si>
  <si>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</si>
  <si>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</si>
  <si>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</si>
  <si>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</si>
  <si>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</si>
  <si>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</si>
  <si>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</si>
  <si>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</si>
  <si>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</si>
  <si>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</si>
  <si>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</si>
  <si>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</si>
  <si>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</si>
  <si>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</si>
  <si>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</si>
  <si>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</si>
  <si>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</si>
  <si>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</si>
  <si>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</si>
  <si>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</si>
  <si>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</si>
  <si>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</si>
  <si>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</si>
  <si>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</si>
  <si>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</si>
  <si>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</si>
  <si>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</si>
  <si>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</si>
  <si>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</si>
  <si>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</si>
  <si>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</si>
  <si>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</si>
  <si>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</si>
  <si>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</si>
  <si>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</si>
  <si>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</si>
  <si>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</si>
  <si>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</si>
  <si>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</si>
  <si>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</si>
  <si>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</si>
  <si>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</si>
  <si>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</si>
  <si>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</si>
  <si>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</si>
  <si>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</si>
  <si>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</si>
  <si>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</si>
  <si>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</si>
  <si>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</si>
  <si>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</si>
  <si>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</si>
  <si>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</si>
  <si>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</si>
  <si>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</si>
  <si>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</si>
  <si>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</si>
  <si>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</si>
  <si>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</si>
  <si>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</si>
  <si>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</si>
  <si>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</si>
  <si>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</si>
  <si>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</si>
  <si>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</si>
  <si>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</si>
  <si>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</si>
  <si>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</si>
  <si>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</si>
  <si>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</si>
  <si>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</si>
  <si>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</si>
  <si>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</si>
  <si>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</si>
  <si>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</si>
  <si>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</si>
  <si>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</si>
  <si>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</si>
  <si>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</si>
  <si>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</si>
  <si>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</si>
  <si>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</si>
  <si>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</si>
  <si>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</si>
  <si>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</si>
  <si>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</si>
  <si>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</si>
  <si>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</si>
  <si>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</si>
  <si>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</si>
  <si>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</si>
  <si>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</si>
  <si>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</si>
  <si>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</si>
  <si>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</si>
  <si>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</si>
  <si>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</si>
  <si>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</si>
  <si>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</si>
  <si>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</si>
  <si>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</si>
  <si>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</si>
  <si>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</si>
  <si>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</si>
  <si>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</si>
  <si>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</si>
  <si>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</si>
  <si>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</si>
  <si>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</si>
  <si>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</si>
  <si>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</si>
  <si>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</si>
  <si>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</si>
  <si>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</si>
  <si>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</si>
  <si>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</si>
  <si>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</si>
  <si>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</si>
  <si>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</si>
  <si>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</si>
  <si>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</si>
  <si>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</si>
  <si>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</si>
  <si>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</si>
  <si>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</si>
  <si>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</si>
  <si>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</si>
  <si>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</si>
  <si>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</si>
  <si>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</si>
  <si>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</si>
  <si>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</si>
  <si>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</si>
  <si>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</si>
  <si>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</si>
  <si>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</si>
  <si>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</si>
  <si>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</si>
  <si>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</si>
  <si>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</si>
  <si>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</si>
  <si>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</si>
  <si>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</si>
  <si>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</si>
  <si>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</si>
  <si>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</si>
  <si>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</si>
  <si>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</si>
  <si>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</si>
  <si>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</si>
  <si>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</si>
  <si>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</si>
  <si>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</si>
  <si>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</si>
  <si>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</si>
  <si>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</si>
  <si>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</si>
  <si>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</si>
  <si>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</si>
  <si>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</si>
  <si>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</si>
  <si>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</si>
  <si>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</si>
  <si>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</si>
  <si>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</si>
  <si>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</si>
  <si>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</si>
  <si>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</si>
  <si>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</si>
  <si>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</si>
  <si>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</si>
  <si>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</si>
  <si>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</si>
  <si>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</si>
  <si>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</si>
  <si>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</si>
  <si>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</si>
  <si>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</si>
  <si>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</si>
  <si>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</si>
  <si>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</si>
  <si>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</si>
  <si>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</si>
  <si>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</si>
  <si>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</si>
  <si>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</si>
  <si>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</si>
  <si>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</si>
  <si>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</si>
  <si>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</si>
  <si>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</si>
  <si>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</si>
  <si>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</si>
  <si>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</si>
  <si>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</si>
  <si>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</si>
  <si>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</si>
  <si>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</si>
  <si>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</si>
  <si>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</si>
  <si>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</si>
  <si>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</si>
  <si>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</si>
  <si>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</si>
  <si>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</si>
  <si>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</si>
  <si>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</si>
  <si>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</si>
  <si>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</si>
  <si>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</si>
  <si>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</si>
  <si>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</si>
  <si>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</si>
  <si>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</si>
  <si>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</si>
  <si>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</si>
  <si>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</si>
  <si>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</si>
  <si>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</si>
  <si>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</si>
  <si>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</si>
  <si>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</si>
  <si>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</si>
  <si>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</si>
  <si>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</si>
  <si>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</si>
  <si>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</si>
  <si>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</si>
  <si>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</si>
  <si>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</si>
  <si>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</si>
  <si>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</si>
  <si>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</si>
  <si>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</si>
  <si>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</si>
  <si>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</si>
  <si>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</si>
  <si>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</si>
  <si>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</si>
  <si>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</si>
  <si>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</si>
  <si>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</si>
  <si>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</si>
  <si>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</si>
  <si>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</si>
  <si>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</si>
  <si>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</si>
  <si>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</si>
  <si>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</si>
  <si>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</si>
  <si>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</si>
  <si>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</si>
  <si>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</si>
  <si>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</si>
  <si>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</si>
  <si>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</si>
  <si>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</si>
  <si>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</si>
  <si>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</si>
  <si>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</si>
  <si>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</si>
  <si>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</si>
  <si>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</si>
  <si>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</si>
  <si>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</si>
  <si>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</si>
  <si>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</si>
  <si>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</si>
  <si>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</si>
  <si>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</si>
  <si>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</si>
  <si>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</si>
  <si>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</si>
  <si>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</si>
  <si>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</si>
  <si>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</si>
  <si>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</si>
  <si>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</si>
  <si>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</si>
  <si>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</si>
  <si>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</si>
  <si>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</si>
  <si>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</si>
  <si>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</si>
  <si>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</si>
  <si>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</si>
  <si>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</si>
  <si>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</si>
  <si>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</si>
  <si>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</si>
  <si>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</si>
  <si>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</si>
  <si>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</si>
  <si>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</si>
  <si>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</si>
  <si>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</si>
  <si>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</si>
  <si>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</si>
  <si>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</si>
  <si>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</si>
  <si>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</si>
  <si>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</si>
  <si>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</si>
  <si>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</si>
  <si>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</si>
  <si>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</si>
  <si>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</si>
  <si>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</si>
  <si>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</si>
  <si>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</si>
  <si>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</si>
  <si>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</si>
  <si>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</si>
  <si>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</si>
  <si>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</si>
  <si>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</si>
  <si>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</si>
  <si>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</si>
  <si>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</si>
  <si>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</si>
  <si>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</si>
  <si>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</si>
  <si>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</si>
  <si>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</si>
  <si>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</si>
  <si>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</si>
  <si>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</si>
  <si>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</si>
  <si>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</si>
  <si>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</si>
  <si>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</si>
  <si>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</si>
  <si>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</si>
  <si>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</si>
  <si>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</si>
  <si>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</si>
  <si>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</si>
  <si>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</si>
  <si>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</si>
  <si>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</si>
  <si>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</si>
  <si>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</si>
  <si>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</si>
  <si>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</si>
  <si>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</si>
  <si>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</si>
  <si>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</si>
  <si>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</si>
  <si>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</si>
  <si>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</si>
  <si>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</si>
  <si>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</si>
  <si>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</si>
  <si>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</si>
  <si>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</si>
  <si>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</si>
  <si>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</si>
  <si>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</si>
  <si>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</si>
  <si>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</si>
  <si>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</si>
  <si>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</si>
  <si>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</si>
  <si>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</si>
  <si>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</si>
  <si>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</si>
  <si>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</si>
  <si>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</si>
  <si>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</si>
  <si>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</si>
  <si>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</si>
  <si>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</si>
  <si>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</si>
  <si>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</si>
  <si>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</si>
  <si>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</si>
  <si>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</si>
  <si>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</si>
  <si>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</si>
  <si>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</si>
  <si>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</si>
  <si>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</si>
  <si>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</si>
  <si>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</si>
  <si>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</si>
  <si>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</si>
  <si>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</si>
  <si>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</si>
  <si>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</si>
  <si>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</si>
  <si>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</si>
  <si>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</si>
  <si>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</si>
  <si>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</si>
  <si>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</si>
  <si>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</si>
  <si>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</si>
  <si>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</si>
  <si>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</si>
  <si>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</si>
  <si>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</si>
  <si>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</si>
  <si>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</si>
  <si>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</si>
  <si>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</si>
  <si>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</si>
  <si>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</si>
  <si>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</si>
  <si>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</si>
  <si>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</si>
  <si>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</si>
  <si>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</si>
  <si>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</si>
  <si>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</si>
  <si>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</si>
  <si>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</si>
  <si>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</si>
  <si>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</si>
  <si>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</si>
  <si>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</si>
  <si>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</si>
  <si>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</si>
  <si>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</si>
  <si>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</si>
  <si>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</si>
  <si>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</si>
  <si>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</si>
  <si>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</si>
  <si>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</si>
  <si>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</si>
  <si>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</si>
  <si>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</si>
  <si>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</si>
  <si>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</si>
  <si>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</si>
  <si>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</si>
  <si>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</si>
  <si>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</si>
  <si>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</si>
  <si>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</si>
  <si>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</si>
  <si>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</si>
  <si>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</si>
  <si>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</si>
  <si>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</si>
  <si>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</si>
  <si>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</si>
  <si>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</si>
  <si>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</si>
  <si>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</si>
  <si>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</si>
  <si>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</si>
  <si>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</si>
  <si>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</si>
  <si>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</si>
  <si>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</si>
  <si>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</si>
  <si>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</si>
  <si>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</si>
  <si>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</si>
  <si>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</si>
  <si>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</si>
  <si>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</si>
  <si>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</si>
  <si>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</si>
  <si>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</si>
  <si>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</si>
  <si>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</si>
  <si>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</si>
  <si>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</si>
  <si>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</si>
  <si>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</si>
  <si>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</si>
  <si>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</si>
  <si>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</si>
  <si>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</si>
  <si>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</si>
  <si>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</si>
  <si>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</si>
  <si>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</si>
  <si>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</si>
  <si>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</si>
  <si>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</si>
  <si>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</si>
  <si>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</si>
  <si>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</si>
  <si>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</si>
  <si>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</si>
  <si>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</si>
  <si>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</si>
  <si>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</si>
  <si>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</si>
  <si>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</si>
  <si>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</si>
  <si>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</si>
  <si>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</si>
  <si>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</si>
  <si>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</si>
  <si>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</si>
  <si>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</si>
  <si>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</si>
  <si>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</si>
  <si>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</si>
  <si>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</si>
  <si>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</si>
  <si>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</si>
  <si>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</si>
  <si>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</si>
  <si>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</si>
  <si>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</si>
  <si>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</si>
  <si>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</si>
  <si>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</si>
  <si>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</si>
  <si>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</si>
  <si>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</si>
  <si>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</si>
  <si>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</si>
  <si>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</si>
  <si>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</si>
  <si>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</si>
  <si>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</si>
  <si>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</si>
  <si>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</si>
  <si>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</si>
  <si>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</si>
  <si>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</si>
  <si>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</si>
  <si>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</si>
  <si>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</si>
  <si>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</si>
  <si>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</si>
  <si>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</si>
  <si>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</si>
  <si>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</si>
  <si>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</si>
  <si>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</si>
  <si>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</si>
  <si>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</si>
  <si>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</si>
  <si>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</si>
  <si>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</si>
  <si>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</si>
  <si>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</si>
  <si>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</si>
  <si>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</si>
  <si>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</si>
  <si>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</si>
  <si>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</si>
  <si>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</si>
  <si>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</si>
  <si>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</si>
  <si>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</si>
  <si>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</si>
  <si>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</si>
  <si>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</si>
  <si>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</si>
  <si>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</si>
  <si>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</si>
  <si>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</si>
  <si>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</si>
  <si>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</si>
  <si>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</si>
  <si>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</si>
  <si>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</si>
  <si>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</si>
  <si>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</si>
  <si>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</si>
  <si>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</si>
  <si>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</si>
  <si>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</si>
  <si>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</si>
  <si>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</si>
  <si>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</si>
  <si>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</si>
  <si>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</si>
  <si>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</si>
  <si>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</si>
  <si>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</si>
  <si>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</si>
  <si>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</si>
  <si>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</si>
  <si>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</si>
  <si>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</si>
  <si>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</si>
  <si>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</si>
  <si>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</si>
  <si>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</si>
  <si>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</si>
  <si>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</si>
  <si>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</si>
  <si>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</si>
  <si>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</si>
  <si>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</si>
  <si>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</si>
  <si>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</si>
  <si>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</si>
  <si>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</si>
  <si>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</si>
  <si>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</si>
  <si>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</si>
  <si>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</si>
  <si>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</si>
  <si>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</si>
  <si>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</si>
  <si>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</si>
  <si>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</si>
  <si>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</si>
  <si>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</si>
  <si>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</si>
  <si>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</si>
  <si>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</si>
  <si>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</si>
  <si>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</si>
  <si>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</si>
  <si>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</si>
  <si>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</si>
  <si>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</si>
  <si>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</si>
  <si>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</si>
  <si>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</si>
  <si>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</si>
  <si>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</si>
  <si>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</si>
  <si>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</si>
  <si>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</si>
  <si>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</si>
  <si>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</si>
  <si>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</si>
  <si>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</si>
  <si>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</si>
  <si>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</si>
  <si>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</si>
  <si>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</si>
  <si>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</si>
  <si>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</si>
  <si>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</si>
  <si>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</si>
  <si>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</si>
  <si>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</si>
  <si>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</si>
  <si>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</si>
  <si>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</si>
  <si>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</si>
  <si>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</si>
  <si>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</si>
  <si>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</si>
  <si>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</si>
  <si>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</si>
  <si>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</si>
  <si>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</si>
  <si>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</si>
  <si>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</si>
  <si>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</si>
  <si>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</si>
  <si>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</si>
  <si>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</si>
  <si>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</si>
  <si>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</si>
  <si>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</si>
  <si>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</si>
  <si>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</si>
  <si>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</si>
  <si>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</si>
  <si>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</si>
  <si>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</si>
  <si>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</si>
  <si>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</si>
  <si>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</si>
  <si>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</si>
  <si>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</si>
  <si>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</si>
  <si>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</si>
  <si>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</si>
  <si>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</si>
  <si>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</si>
  <si>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</si>
  <si>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</si>
  <si>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</si>
  <si>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</si>
  <si>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</si>
  <si>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</si>
  <si>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</si>
  <si>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</si>
  <si>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</si>
  <si>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</si>
  <si>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</si>
  <si>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</si>
  <si>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</si>
  <si>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</si>
  <si>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</si>
  <si>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</si>
  <si>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</si>
  <si>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</si>
  <si>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</si>
  <si>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</si>
  <si>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</si>
  <si>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</si>
  <si>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</si>
  <si>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</si>
  <si>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</si>
  <si>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</si>
  <si>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</si>
  <si>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</si>
  <si>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</si>
  <si>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</si>
  <si>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</si>
  <si>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</si>
  <si>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</si>
  <si>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</si>
  <si>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</si>
  <si>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</si>
  <si>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</si>
  <si>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</si>
  <si>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</si>
  <si>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</si>
  <si>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</si>
  <si>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</si>
  <si>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</si>
  <si>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</si>
  <si>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</si>
  <si>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</si>
  <si>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</si>
  <si>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</si>
  <si>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</si>
  <si>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</si>
  <si>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</si>
  <si>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</si>
  <si>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</si>
  <si>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</si>
  <si>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</si>
  <si>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</si>
  <si>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</si>
  <si>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</si>
  <si>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</si>
  <si>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</si>
  <si>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</si>
  <si>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</si>
  <si>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</si>
  <si>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</si>
  <si>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</si>
  <si>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</si>
  <si>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</si>
  <si>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</si>
  <si>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</si>
  <si>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</si>
  <si>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</si>
  <si>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</si>
  <si>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</si>
  <si>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</si>
  <si>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</si>
  <si>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</si>
  <si>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</si>
  <si>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</si>
  <si>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</si>
  <si>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</si>
  <si>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</si>
  <si>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</si>
  <si>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</si>
  <si>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</si>
  <si>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</si>
  <si>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</si>
  <si>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</si>
  <si>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</si>
  <si>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</si>
  <si>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</si>
  <si>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</si>
  <si>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</si>
  <si>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</si>
  <si>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</si>
  <si>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</si>
  <si>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</si>
  <si>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</si>
  <si>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</si>
  <si>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</si>
  <si>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</si>
  <si>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</si>
  <si>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</si>
  <si>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</si>
  <si>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</si>
  <si>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</si>
  <si>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</si>
  <si>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</si>
  <si>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</si>
  <si>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</si>
  <si>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</si>
  <si>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</si>
  <si>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</si>
  <si>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</si>
  <si>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</si>
  <si>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</si>
  <si>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</si>
  <si>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</si>
  <si>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</si>
  <si>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</si>
  <si>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</si>
  <si>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</si>
  <si>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</si>
  <si>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</si>
  <si>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</si>
  <si>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</si>
  <si>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</si>
  <si>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</si>
  <si>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</si>
  <si>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</si>
  <si>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</si>
  <si>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</si>
  <si>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</si>
  <si>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</si>
  <si>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</si>
  <si>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</si>
  <si>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</si>
  <si>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</si>
  <si>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</si>
  <si>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</si>
  <si>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</si>
  <si>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</si>
  <si>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</si>
  <si>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</si>
  <si>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</si>
  <si>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</si>
  <si>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</si>
  <si>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</si>
  <si>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</si>
  <si>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</si>
  <si>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</si>
  <si>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</si>
  <si>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</si>
  <si>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</si>
  <si>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</si>
  <si>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</si>
  <si>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</si>
  <si>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</si>
  <si>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</si>
  <si>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</si>
  <si>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</si>
  <si>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</si>
  <si>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</si>
  <si>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</si>
  <si>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</si>
  <si>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</si>
  <si>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</si>
  <si>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</si>
  <si>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</si>
  <si>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</si>
  <si>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</si>
  <si>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</si>
  <si>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</si>
  <si>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</si>
  <si>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</si>
  <si>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</si>
  <si>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</si>
  <si>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</si>
  <si>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</si>
  <si>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</si>
  <si>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</si>
  <si>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</si>
  <si>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</si>
  <si>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</si>
  <si>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</si>
  <si>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</si>
  <si>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</si>
  <si>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</si>
  <si>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</si>
  <si>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</si>
  <si>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</si>
  <si>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</si>
  <si>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</si>
  <si>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</si>
  <si>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</si>
  <si>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</si>
  <si>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</si>
  <si>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</si>
  <si>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</si>
  <si>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</si>
  <si>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</si>
  <si>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</si>
  <si>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</si>
  <si>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</si>
  <si>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</si>
  <si>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</si>
  <si>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</si>
  <si>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</si>
  <si>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</si>
  <si>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</si>
  <si>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</si>
  <si>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</si>
  <si>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</si>
  <si>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</si>
  <si>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</si>
  <si>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</si>
  <si>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</si>
  <si>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</si>
  <si>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</si>
  <si>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</si>
  <si>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</si>
  <si>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</si>
  <si>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</si>
  <si>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</si>
  <si>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</si>
  <si>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</si>
  <si>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</si>
  <si>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</si>
  <si>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</si>
  <si>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</si>
  <si>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</si>
  <si>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</si>
  <si>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</si>
  <si>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</si>
  <si>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</si>
  <si>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</si>
  <si>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</si>
  <si>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</si>
  <si>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</si>
  <si>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</si>
  <si>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</si>
  <si>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</si>
  <si>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</si>
  <si>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</si>
  <si>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</si>
  <si>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</si>
  <si>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</si>
  <si>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</si>
  <si>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</si>
  <si>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</si>
  <si>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</si>
  <si>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</si>
  <si>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</si>
  <si>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</si>
  <si>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</si>
  <si>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</si>
  <si>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</si>
  <si>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</si>
  <si>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</si>
  <si>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</si>
  <si>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</si>
  <si>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</si>
  <si>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</si>
  <si>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</si>
  <si>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</si>
  <si>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</si>
  <si>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</si>
  <si>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</si>
  <si>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</si>
  <si>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</si>
  <si>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</si>
  <si>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</si>
  <si>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</si>
  <si>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</si>
  <si>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</si>
  <si>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</si>
  <si>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</si>
  <si>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</si>
  <si>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</si>
  <si>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</si>
  <si>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</si>
  <si>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</si>
  <si>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</si>
  <si>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</si>
  <si>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</si>
  <si>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</si>
  <si>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</si>
  <si>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</si>
  <si>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</si>
  <si>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</si>
  <si>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</si>
  <si>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</si>
  <si>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</si>
  <si>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</si>
  <si>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</si>
  <si>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</si>
  <si>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</si>
  <si>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</si>
  <si>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</si>
  <si>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</si>
  <si>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</si>
  <si>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</si>
  <si>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</si>
  <si>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</si>
  <si>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</si>
  <si>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</si>
  <si>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</si>
  <si>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</si>
  <si>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</si>
  <si>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</si>
  <si>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</si>
  <si>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</si>
  <si>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</si>
  <si>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</si>
  <si>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</si>
  <si>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</si>
  <si>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</si>
  <si>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</si>
  <si>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</si>
  <si>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</si>
  <si>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</si>
  <si>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</si>
  <si>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</si>
  <si>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</si>
  <si>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</si>
  <si>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</si>
  <si>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</si>
  <si>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</si>
  <si>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</si>
  <si>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</si>
  <si>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</si>
  <si>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</si>
  <si>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</si>
  <si>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</si>
  <si>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</si>
  <si>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</si>
  <si>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</si>
  <si>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</si>
  <si>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</si>
  <si>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</si>
  <si>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</si>
  <si>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</si>
  <si>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</si>
  <si>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</si>
  <si>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</si>
  <si>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</si>
  <si>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</si>
  <si>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</si>
  <si>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</si>
  <si>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</si>
  <si>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</si>
  <si>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</si>
  <si>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</si>
  <si>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</si>
  <si>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</si>
  <si>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</si>
  <si>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</si>
  <si>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</si>
  <si>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</si>
  <si>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</si>
  <si>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</si>
  <si>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</si>
  <si>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</si>
  <si>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</si>
  <si>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</si>
  <si>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</si>
  <si>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</si>
  <si>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</si>
  <si>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</si>
  <si>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</si>
  <si>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</si>
  <si>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</si>
  <si>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</si>
  <si>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</si>
  <si>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</si>
  <si>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</si>
  <si>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</si>
  <si>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</si>
  <si>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</si>
  <si>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</si>
  <si>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</si>
  <si>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</si>
  <si>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</si>
  <si>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</si>
  <si>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</si>
  <si>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</si>
  <si>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</si>
  <si>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</si>
  <si>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</si>
  <si>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</si>
  <si>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</si>
  <si>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</si>
  <si>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</si>
  <si>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</si>
  <si>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</si>
  <si>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</si>
  <si>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</si>
  <si>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</si>
  <si>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</si>
  <si>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</si>
  <si>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</si>
  <si>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</si>
  <si>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</si>
  <si>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</si>
  <si>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</si>
  <si>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</si>
  <si>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</si>
  <si>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</si>
  <si>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</si>
  <si>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</si>
  <si>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</si>
  <si>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</si>
  <si>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</si>
  <si>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</si>
  <si>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</si>
  <si>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</si>
  <si>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</si>
  <si>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</si>
  <si>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</si>
  <si>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</si>
  <si>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</si>
  <si>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</si>
  <si>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</si>
  <si>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</si>
  <si>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</si>
  <si>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</si>
  <si>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</si>
  <si>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</si>
  <si>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</si>
  <si>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</si>
  <si>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</si>
  <si>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</si>
  <si>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</si>
  <si>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</si>
  <si>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</si>
  <si>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</si>
  <si>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</si>
  <si>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</si>
  <si>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</si>
  <si>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</si>
  <si>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</si>
  <si>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</si>
  <si>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</si>
  <si>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</si>
  <si>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</si>
  <si>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</si>
  <si>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</si>
  <si>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</si>
  <si>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</si>
  <si>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</si>
  <si>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</si>
  <si>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</si>
  <si>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</si>
  <si>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</si>
  <si>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</si>
  <si>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</si>
  <si>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</si>
  <si>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</si>
  <si>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</si>
  <si>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</si>
  <si>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</si>
  <si>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</si>
  <si>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</si>
  <si>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</si>
  <si>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</si>
  <si>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</si>
  <si>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</si>
  <si>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</si>
  <si>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</si>
  <si>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</si>
  <si>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</si>
  <si>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</si>
  <si>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</si>
  <si>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</si>
  <si>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</si>
  <si>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</si>
  <si>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</si>
  <si>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</si>
  <si>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</si>
  <si>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</si>
  <si>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</si>
  <si>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</si>
  <si>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</si>
  <si>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</si>
  <si>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</si>
  <si>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</si>
  <si>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</si>
  <si>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</si>
  <si>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</si>
  <si>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</si>
  <si>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</si>
  <si>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</si>
  <si>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</si>
  <si>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</si>
  <si>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</si>
  <si>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</si>
  <si>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</si>
  <si>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</si>
  <si>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</si>
  <si>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</si>
  <si>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</si>
  <si>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</si>
  <si>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</si>
  <si>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</si>
  <si>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</si>
  <si>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</si>
  <si>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</si>
  <si>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</si>
  <si>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</si>
  <si>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</si>
  <si>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</si>
  <si>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</si>
  <si>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</si>
  <si>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</si>
  <si>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</si>
  <si>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</si>
  <si>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</si>
  <si>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</si>
  <si>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</si>
  <si>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</si>
  <si>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</si>
  <si>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</si>
  <si>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</si>
  <si>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</si>
  <si>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</si>
  <si>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</si>
  <si>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</si>
  <si>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</si>
  <si>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</si>
  <si>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</si>
  <si>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</si>
  <si>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</si>
  <si>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</si>
  <si>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</si>
  <si>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</si>
  <si>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</si>
  <si>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</si>
  <si>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</si>
  <si>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</si>
  <si>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</si>
  <si>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</si>
  <si>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</si>
  <si>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</si>
  <si>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</si>
  <si>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</si>
  <si>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</si>
  <si>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</si>
  <si>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</si>
  <si>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</si>
  <si>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</si>
  <si>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</si>
  <si>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</si>
  <si>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</si>
  <si>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</si>
  <si>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</si>
  <si>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</si>
  <si>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</si>
  <si>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</si>
  <si>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</si>
  <si>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</si>
  <si>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</si>
  <si>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</si>
  <si>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</si>
  <si>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</si>
  <si>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</si>
  <si>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</si>
  <si>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</si>
  <si>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</si>
  <si>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</si>
  <si>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</si>
  <si>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</si>
  <si>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</si>
  <si>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</si>
  <si>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</si>
  <si>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</si>
  <si>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</si>
  <si>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</si>
  <si>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</si>
  <si>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</si>
  <si>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</si>
  <si>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</si>
  <si>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</si>
  <si>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</si>
  <si>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</si>
  <si>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</si>
  <si>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</si>
  <si>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</si>
  <si>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</si>
  <si>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</si>
  <si>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</si>
  <si>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</si>
  <si>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</si>
  <si>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</si>
  <si>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</si>
  <si>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</si>
  <si>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</si>
  <si>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</si>
  <si>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</si>
  <si>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</si>
  <si>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</si>
  <si>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</si>
  <si>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</si>
  <si>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</si>
  <si>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</si>
  <si>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</si>
  <si>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</si>
  <si>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</si>
  <si>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</si>
  <si>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</si>
  <si>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</si>
  <si>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</si>
  <si>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</si>
  <si>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</si>
  <si>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</si>
  <si>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</si>
  <si>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</si>
  <si>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</si>
  <si>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</si>
  <si>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</si>
  <si>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</si>
  <si>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</si>
  <si>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</si>
  <si>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</si>
  <si>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</si>
  <si>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</si>
  <si>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</si>
  <si>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</si>
  <si>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</si>
  <si>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</si>
  <si>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</si>
  <si>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</si>
  <si>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</si>
  <si>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</si>
  <si>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</si>
  <si>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</si>
  <si>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</si>
  <si>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</si>
  <si>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</si>
  <si>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</si>
  <si>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</si>
  <si>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</si>
  <si>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</si>
  <si>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</si>
  <si>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</si>
  <si>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</si>
  <si>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</si>
  <si>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</si>
  <si>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</si>
  <si>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</si>
  <si>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</si>
  <si>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</si>
  <si>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</si>
  <si>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</si>
  <si>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</si>
  <si>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</si>
  <si>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</si>
  <si>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</si>
  <si>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</si>
  <si>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</si>
  <si>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</si>
  <si>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</si>
  <si>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</si>
  <si>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</si>
  <si>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</si>
  <si>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</si>
  <si>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</si>
  <si>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</si>
  <si>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</si>
  <si>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</si>
  <si>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</si>
  <si>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</si>
  <si>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</si>
  <si>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</si>
  <si>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</si>
  <si>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</si>
  <si>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</si>
  <si>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</si>
  <si>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</si>
  <si>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</si>
  <si>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</si>
  <si>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</si>
  <si>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</si>
  <si>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</si>
  <si>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</si>
  <si>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</si>
  <si>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</si>
  <si>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</si>
  <si>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</si>
  <si>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</si>
  <si>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</si>
  <si>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</si>
  <si>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</si>
  <si>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</si>
  <si>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</si>
  <si>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</si>
  <si>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</si>
  <si>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</si>
  <si>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</si>
  <si>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</si>
  <si>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</si>
  <si>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</si>
  <si>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</si>
  <si>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</si>
  <si>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</si>
  <si>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</si>
  <si>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</si>
  <si>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</si>
  <si>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</si>
  <si>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</si>
  <si>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</si>
  <si>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</si>
  <si>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</si>
  <si>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</si>
  <si>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</si>
  <si>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</si>
  <si>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</si>
  <si>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</si>
  <si>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</si>
  <si>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</si>
  <si>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</si>
  <si>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</si>
  <si>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</si>
  <si>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</si>
  <si>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</si>
  <si>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</si>
  <si>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</si>
  <si>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</si>
  <si>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</si>
  <si>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</si>
  <si>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</si>
  <si>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</si>
  <si>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</si>
  <si>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</si>
  <si>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</si>
  <si>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</si>
  <si>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</si>
  <si>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</si>
  <si>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</si>
  <si>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</si>
  <si>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</si>
  <si>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</si>
  <si>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</si>
  <si>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</si>
  <si>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</si>
  <si>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</si>
  <si>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</si>
  <si>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</si>
  <si>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</si>
  <si>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</si>
  <si>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</si>
  <si>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</si>
  <si>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</si>
  <si>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</si>
  <si>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</si>
  <si>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</si>
  <si>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</si>
  <si>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</si>
  <si>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</si>
  <si>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</si>
  <si>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</si>
  <si>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</si>
  <si>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</si>
  <si>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</si>
  <si>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</si>
  <si>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</si>
  <si>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</si>
  <si>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</si>
  <si>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</si>
  <si>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</si>
  <si>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</si>
  <si>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</si>
  <si>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</si>
  <si>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</si>
  <si>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</si>
  <si>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</si>
  <si>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</si>
  <si>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</si>
  <si>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</si>
  <si>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</si>
  <si>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</si>
  <si>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</si>
  <si>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</si>
  <si>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</si>
  <si>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</si>
  <si>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</si>
  <si>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</si>
  <si>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</si>
  <si>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</si>
  <si>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</si>
  <si>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</si>
  <si>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</si>
  <si>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</si>
  <si>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</si>
  <si>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</si>
  <si>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</si>
  <si>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</si>
  <si>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</si>
  <si>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</si>
  <si>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</si>
  <si>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</si>
  <si>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</si>
  <si>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</si>
  <si>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</si>
  <si>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</si>
  <si>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</si>
  <si>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</si>
  <si>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</si>
  <si>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</si>
  <si>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</si>
  <si>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</si>
  <si>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</si>
  <si>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</si>
  <si>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</si>
  <si>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</si>
  <si>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</si>
  <si>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</si>
  <si>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</si>
  <si>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</si>
  <si>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</si>
  <si>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</si>
  <si>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</si>
  <si>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</si>
  <si>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</si>
  <si>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</si>
  <si>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</si>
  <si>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</si>
  <si>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</si>
  <si>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</si>
  <si>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</si>
  <si>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</si>
  <si>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</si>
  <si>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</si>
  <si>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</si>
  <si>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</si>
  <si>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</si>
  <si>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</si>
  <si>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</si>
  <si>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</si>
  <si>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</si>
  <si>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</si>
  <si>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</si>
  <si>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</si>
  <si>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</si>
  <si>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</si>
  <si>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</si>
  <si>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</si>
  <si>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</si>
  <si>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</si>
  <si>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</si>
  <si>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</si>
  <si>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</si>
  <si>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</si>
  <si>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</si>
  <si>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</si>
  <si>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</si>
  <si>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</si>
  <si>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</si>
  <si>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</si>
  <si>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</si>
  <si>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</si>
  <si>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</si>
  <si>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</si>
  <si>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</si>
  <si>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</si>
  <si>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</si>
  <si>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</si>
  <si>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</si>
  <si>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</si>
  <si>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</si>
  <si>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</si>
  <si>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</si>
  <si>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</si>
  <si>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</si>
  <si>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</si>
  <si>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</si>
  <si>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</si>
  <si>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</si>
  <si>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</si>
  <si>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</si>
  <si>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</si>
  <si>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</si>
  <si>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</si>
  <si>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</si>
  <si>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</si>
  <si>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</si>
  <si>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</si>
  <si>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</si>
  <si>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</si>
  <si>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</si>
  <si>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</si>
  <si>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</si>
  <si>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</si>
  <si>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</si>
  <si>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</si>
  <si>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</si>
  <si>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</si>
  <si>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</si>
  <si>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</si>
  <si>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</si>
  <si>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</si>
  <si>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</si>
  <si>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</si>
  <si>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</si>
  <si>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</si>
  <si>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</si>
  <si>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</si>
  <si>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</si>
  <si>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</si>
  <si>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</si>
  <si>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</si>
  <si>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</si>
  <si>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</si>
  <si>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</si>
  <si>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</si>
  <si>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</si>
  <si>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</si>
  <si>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</si>
  <si>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</si>
  <si>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</si>
  <si>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</si>
  <si>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</si>
  <si>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</si>
  <si>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</si>
  <si>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</si>
  <si>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</si>
  <si>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</si>
  <si>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</si>
  <si>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</si>
  <si>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</si>
  <si>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</si>
  <si>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</si>
  <si>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</si>
  <si>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</si>
  <si>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</si>
  <si>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</si>
  <si>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</si>
  <si>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</si>
  <si>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</si>
  <si>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</si>
  <si>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</si>
  <si>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</si>
  <si>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</si>
  <si>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</si>
  <si>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</si>
  <si>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</si>
  <si>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</si>
  <si>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</si>
  <si>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</si>
  <si>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</si>
  <si>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</si>
  <si>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</si>
  <si>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</si>
  <si>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</si>
  <si>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</si>
  <si>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</si>
  <si>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</si>
  <si>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</si>
  <si>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</si>
  <si>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</si>
  <si>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</si>
  <si>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</si>
  <si>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</si>
  <si>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</si>
  <si>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</si>
  <si>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</si>
  <si>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</si>
  <si>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</si>
  <si>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</si>
  <si>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</si>
  <si>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</si>
  <si>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</si>
  <si>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</si>
  <si>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</si>
  <si>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</si>
  <si>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</si>
  <si>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</si>
  <si>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</si>
  <si>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</si>
  <si>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</si>
  <si>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</si>
  <si>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</si>
  <si>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</si>
  <si>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</si>
  <si>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</si>
  <si>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</si>
  <si>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</si>
  <si>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</si>
  <si>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</si>
  <si>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</si>
  <si>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</si>
  <si>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</si>
  <si>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</si>
  <si>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</si>
  <si>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</si>
  <si>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</si>
  <si>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</si>
  <si>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</si>
  <si>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</si>
  <si>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</si>
  <si>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</si>
  <si>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</si>
  <si>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</si>
  <si>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</si>
  <si>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</si>
  <si>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</si>
  <si>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</si>
  <si>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</si>
  <si>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</si>
  <si>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</si>
  <si>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</si>
  <si>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</si>
  <si>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</si>
  <si>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</si>
  <si>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</si>
  <si>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</si>
  <si>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</si>
  <si>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</si>
  <si>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</si>
  <si>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</si>
  <si>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</si>
  <si>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</si>
  <si>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</si>
  <si>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</si>
  <si>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</si>
  <si>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</si>
  <si>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</si>
  <si>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</si>
  <si>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</si>
  <si>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</si>
  <si>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</si>
  <si>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</si>
  <si>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</si>
  <si>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</si>
  <si>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</si>
  <si>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</si>
  <si>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</si>
  <si>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</si>
  <si>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</si>
  <si>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</si>
  <si>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</si>
  <si>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</si>
  <si>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</si>
  <si>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</si>
  <si>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</si>
  <si>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</si>
  <si>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</si>
  <si>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</si>
  <si>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</si>
  <si>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</si>
  <si>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</si>
  <si>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</si>
  <si>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</si>
  <si>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</si>
  <si>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</si>
  <si>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</si>
  <si>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</si>
  <si>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</si>
  <si>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</si>
  <si>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</si>
  <si>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</si>
  <si>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</si>
  <si>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</si>
  <si>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</si>
  <si>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</si>
  <si>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</si>
  <si>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</si>
  <si>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</si>
  <si>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</si>
  <si>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</si>
  <si>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</si>
  <si>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</si>
  <si>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</si>
  <si>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</si>
  <si>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</si>
  <si>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</si>
  <si>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</si>
  <si>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</si>
  <si>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</si>
  <si>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</si>
  <si>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</si>
  <si>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</si>
  <si>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</si>
  <si>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</si>
  <si>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</si>
  <si>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</si>
  <si>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</si>
  <si>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</si>
  <si>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</si>
  <si>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</si>
  <si>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</si>
  <si>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</si>
  <si>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</si>
  <si>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</si>
  <si>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</si>
  <si>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</si>
  <si>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</si>
  <si>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</si>
  <si>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</si>
  <si>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</si>
  <si>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</si>
  <si>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</si>
  <si>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</si>
  <si>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</si>
  <si>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</si>
  <si>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</si>
  <si>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</si>
  <si>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</si>
  <si>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</si>
  <si>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</si>
  <si>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</si>
  <si>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</si>
  <si>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</si>
  <si>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</si>
  <si>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</si>
  <si>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</si>
  <si>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</si>
  <si>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</si>
  <si>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</si>
  <si>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</si>
  <si>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</si>
  <si>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</si>
  <si>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</si>
  <si>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</si>
  <si>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</si>
  <si>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</si>
  <si>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</si>
  <si>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</si>
  <si>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</si>
  <si>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</si>
  <si>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</si>
  <si>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</si>
  <si>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</si>
  <si>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</si>
  <si>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</si>
  <si>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</si>
  <si>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</si>
  <si>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</si>
  <si>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</si>
  <si>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</si>
  <si>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</si>
  <si>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</si>
  <si>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</si>
  <si>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</si>
  <si>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</si>
  <si>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</si>
  <si>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</si>
  <si>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</si>
  <si>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</si>
  <si>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</si>
  <si>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</si>
  <si>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</si>
  <si>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</si>
  <si>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</si>
  <si>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</si>
  <si>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</si>
  <si>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</si>
  <si>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</si>
  <si>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</si>
  <si>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</si>
  <si>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</si>
  <si>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</si>
  <si>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</si>
  <si>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</si>
  <si>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</si>
  <si>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</si>
  <si>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</si>
  <si>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</si>
  <si>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</si>
  <si>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</si>
  <si>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</si>
  <si>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</si>
  <si>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</si>
  <si>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</si>
  <si>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</si>
  <si>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</si>
  <si>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</si>
  <si>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</si>
  <si>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</si>
  <si>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</si>
  <si>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</si>
  <si>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</si>
  <si>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</si>
  <si>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</si>
  <si>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</si>
  <si>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</si>
  <si>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</si>
  <si>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</si>
  <si>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</si>
  <si>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</si>
  <si>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</si>
  <si>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</si>
  <si>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</si>
  <si>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</si>
  <si>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</si>
  <si>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</si>
  <si>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</si>
  <si>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</si>
  <si>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</si>
  <si>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</si>
  <si>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</si>
  <si>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</si>
  <si>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</si>
  <si>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</si>
  <si>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</si>
  <si>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</si>
  <si>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</si>
  <si>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</si>
  <si>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</si>
  <si>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</si>
  <si>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</si>
  <si>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</si>
  <si>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</si>
  <si>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</si>
  <si>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</si>
  <si>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</si>
  <si>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</si>
  <si>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</si>
  <si>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</si>
  <si>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</si>
  <si>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</si>
  <si>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</si>
  <si>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</si>
  <si>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</si>
  <si>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</si>
  <si>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</si>
  <si>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</si>
  <si>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</si>
  <si>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</si>
  <si>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</si>
  <si>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</si>
  <si>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</si>
  <si>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</si>
  <si>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</si>
  <si>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</si>
  <si>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</si>
  <si>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</si>
  <si>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</si>
  <si>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</si>
  <si>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</si>
  <si>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</si>
  <si>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</si>
  <si>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</si>
  <si>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</si>
  <si>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</si>
  <si>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</si>
  <si>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</si>
  <si>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</si>
  <si>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</si>
  <si>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</si>
  <si>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</si>
  <si>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</si>
  <si>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</si>
  <si>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</si>
  <si>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</si>
  <si>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</si>
  <si>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</si>
  <si>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</si>
  <si>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</si>
  <si>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</si>
  <si>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</si>
  <si>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</si>
  <si>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</si>
  <si>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</si>
  <si>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</si>
  <si>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</si>
  <si>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</si>
  <si>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</si>
  <si>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</si>
  <si>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</si>
  <si>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</si>
  <si>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</si>
  <si>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</si>
  <si>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</si>
  <si>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</si>
  <si>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</si>
  <si>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</si>
  <si>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</si>
  <si>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</si>
  <si>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</si>
  <si>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</si>
  <si>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</si>
  <si>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</si>
  <si>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</si>
  <si>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</si>
  <si>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</si>
  <si>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</si>
  <si>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</si>
  <si>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</si>
  <si>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</si>
  <si>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</si>
  <si>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</si>
  <si>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</si>
  <si>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</si>
  <si>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</si>
  <si>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</si>
  <si>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</si>
  <si>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</si>
  <si>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</si>
  <si>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</si>
  <si>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</si>
  <si>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</si>
  <si>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</si>
  <si>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</si>
  <si>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</si>
  <si>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</si>
  <si>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</si>
  <si>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</si>
  <si>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</si>
  <si>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</si>
  <si>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</si>
  <si>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</si>
  <si>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</si>
  <si>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</si>
  <si>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</si>
  <si>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</si>
  <si>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</si>
  <si>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</si>
  <si>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</si>
  <si>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</si>
  <si>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</si>
  <si>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</si>
  <si>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</si>
  <si>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</si>
  <si>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</si>
  <si>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</si>
  <si>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</si>
  <si>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</si>
  <si>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</si>
  <si>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</si>
  <si>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</si>
  <si>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</si>
  <si>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</si>
  <si>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</si>
  <si>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</si>
  <si>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</si>
  <si>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</si>
  <si>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</si>
  <si>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</si>
  <si>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</si>
  <si>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</si>
  <si>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</si>
  <si>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</si>
  <si>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</si>
  <si>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</si>
  <si>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</si>
  <si>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</si>
  <si>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</si>
  <si>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</si>
  <si>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</si>
  <si>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</si>
  <si>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</si>
  <si>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</si>
  <si>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</si>
  <si>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</si>
  <si>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</si>
  <si>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</si>
  <si>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</si>
  <si>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</si>
  <si>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</si>
  <si>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</si>
  <si>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</si>
  <si>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</si>
  <si>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</si>
  <si>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</si>
  <si>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</si>
  <si>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</si>
  <si>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</si>
  <si>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</si>
  <si>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</si>
  <si>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</si>
  <si>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</si>
  <si>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</si>
  <si>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</si>
  <si>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</si>
  <si>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</si>
  <si>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</si>
  <si>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</si>
  <si>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</si>
  <si>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</si>
  <si>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</si>
  <si>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</si>
  <si>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</si>
  <si>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</si>
  <si>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</si>
  <si>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</si>
  <si>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</si>
  <si>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</si>
  <si>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</si>
  <si>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</si>
  <si>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</si>
  <si>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</si>
  <si>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</si>
  <si>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</si>
  <si>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</si>
  <si>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</si>
  <si>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</si>
  <si>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</si>
  <si>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</si>
  <si>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</si>
  <si>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</si>
  <si>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</si>
  <si>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</si>
  <si>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</si>
  <si>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</si>
  <si>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</si>
  <si>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</si>
  <si>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</si>
  <si>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</si>
  <si>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</si>
  <si>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</si>
  <si>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</si>
  <si>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</si>
  <si>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</si>
  <si>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</si>
  <si>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</si>
  <si>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</si>
  <si>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</si>
  <si>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</si>
  <si>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</si>
  <si>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</si>
  <si>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</si>
  <si>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</si>
  <si>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</si>
  <si>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</si>
  <si>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</si>
  <si>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</si>
  <si>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</si>
  <si>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</si>
  <si>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</si>
  <si>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</si>
  <si>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</si>
  <si>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</si>
  <si>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</si>
  <si>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</si>
  <si>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</si>
  <si>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</si>
  <si>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</si>
  <si>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</si>
  <si>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</si>
  <si>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</si>
  <si>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</si>
  <si>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</si>
  <si>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</si>
  <si>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</si>
  <si>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</si>
  <si>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</si>
  <si>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</si>
  <si>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</si>
  <si>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</si>
  <si>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</si>
  <si>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</si>
  <si>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</si>
  <si>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</si>
  <si>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</si>
  <si>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</si>
  <si>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</si>
  <si>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</si>
  <si>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</si>
  <si>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</si>
  <si>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</si>
  <si>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</si>
  <si>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</si>
  <si>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</si>
  <si>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</si>
  <si>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</si>
  <si>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</si>
  <si>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</si>
  <si>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</si>
  <si>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</si>
  <si>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</si>
  <si>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</si>
  <si>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</si>
  <si>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</si>
  <si>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</si>
  <si>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</si>
  <si>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</si>
  <si>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</si>
  <si>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</si>
  <si>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</si>
  <si>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</si>
  <si>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</si>
  <si>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</si>
  <si>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</si>
  <si>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</si>
  <si>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</si>
  <si>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</si>
  <si>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</si>
  <si>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</si>
  <si>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</si>
  <si>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</si>
  <si>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</si>
  <si>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</si>
  <si>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</si>
  <si>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</si>
  <si>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</si>
  <si>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</si>
  <si>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</si>
  <si>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</si>
  <si>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</si>
  <si>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</si>
  <si>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</si>
  <si>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</si>
  <si>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</si>
  <si>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</si>
  <si>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</si>
  <si>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</si>
  <si>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</si>
  <si>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</si>
  <si>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</si>
  <si>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</si>
  <si>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</si>
  <si>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</si>
  <si>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</si>
  <si>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</si>
  <si>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</si>
  <si>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</si>
  <si>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</si>
  <si>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</si>
  <si>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</si>
  <si>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</si>
  <si>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</si>
  <si>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</si>
  <si>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</si>
  <si>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</si>
  <si>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</si>
  <si>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</si>
  <si>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</si>
  <si>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</si>
  <si>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</si>
  <si>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</si>
  <si>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</si>
  <si>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</si>
  <si>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</si>
  <si>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</si>
  <si>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</si>
  <si>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</si>
  <si>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</si>
  <si>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</si>
  <si>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</si>
  <si>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</si>
  <si>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</si>
  <si>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</si>
  <si>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</si>
  <si>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</si>
  <si>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</si>
  <si>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</si>
  <si>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</si>
  <si>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</si>
  <si>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</si>
  <si>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</si>
  <si>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</si>
  <si>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</si>
  <si>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</si>
  <si>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</si>
  <si>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</si>
  <si>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</si>
  <si>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</si>
  <si>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</si>
  <si>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</si>
  <si>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</si>
  <si>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</si>
  <si>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</si>
  <si>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</si>
  <si>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</si>
  <si>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</si>
  <si>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</si>
  <si>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</si>
  <si>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</si>
  <si>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</si>
  <si>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</si>
  <si>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</si>
  <si>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</si>
  <si>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</si>
  <si>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</si>
  <si>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</si>
  <si>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</si>
  <si>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</si>
  <si>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</si>
  <si>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</si>
  <si>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</si>
  <si>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</si>
  <si>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</si>
  <si>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</si>
  <si>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</si>
  <si>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</si>
  <si>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</si>
  <si>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</si>
  <si>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</si>
  <si>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</si>
  <si>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</si>
  <si>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</si>
  <si>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</si>
  <si>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</si>
  <si>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</si>
  <si>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</si>
  <si>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</si>
  <si>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</si>
  <si>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</si>
  <si>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</si>
  <si>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</si>
  <si>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</si>
  <si>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</si>
  <si>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</si>
  <si>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</si>
  <si>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</si>
  <si>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</si>
  <si>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</si>
  <si>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</si>
  <si>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</si>
  <si>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</si>
  <si>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</si>
  <si>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</si>
  <si>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</si>
  <si>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</si>
  <si>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</si>
  <si>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</si>
  <si>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</si>
  <si>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</si>
  <si>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</si>
  <si>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</si>
  <si>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</si>
  <si>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</si>
  <si>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</si>
  <si>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</si>
  <si>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</si>
  <si>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</si>
  <si>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</si>
  <si>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</si>
  <si>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</si>
  <si>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</si>
  <si>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</si>
  <si>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</si>
  <si>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</si>
  <si>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</si>
  <si>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</si>
  <si>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</si>
  <si>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</si>
  <si>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</si>
  <si>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</si>
  <si>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</si>
  <si>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</si>
  <si>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</si>
  <si>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</si>
  <si>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</si>
  <si>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</si>
  <si>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</si>
  <si>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</si>
  <si>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</si>
  <si>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</si>
  <si>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</si>
  <si>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</si>
  <si>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</si>
  <si>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</si>
  <si>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</si>
  <si>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</si>
  <si>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</si>
  <si>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</si>
  <si>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</si>
  <si>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</si>
  <si>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</si>
  <si>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</si>
  <si>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</si>
  <si>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</si>
  <si>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</si>
  <si>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</si>
  <si>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</si>
  <si>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</si>
  <si>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</si>
  <si>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</si>
  <si>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</si>
  <si>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</si>
  <si>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</si>
  <si>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</si>
  <si>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</si>
  <si>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</si>
  <si>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</si>
  <si>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</si>
  <si>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</si>
  <si>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</si>
  <si>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</si>
  <si>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</si>
  <si>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</si>
  <si>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</si>
  <si>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</si>
  <si>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</si>
  <si>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</si>
  <si>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</si>
  <si>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</si>
  <si>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</si>
  <si>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</si>
  <si>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</si>
  <si>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</si>
  <si>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</si>
  <si>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</si>
  <si>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</si>
  <si>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</si>
  <si>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</si>
  <si>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</si>
  <si>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</si>
  <si>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</si>
  <si>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</si>
  <si>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</si>
  <si>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</si>
  <si>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</si>
  <si>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</si>
  <si>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</si>
  <si>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</si>
  <si>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</si>
  <si>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</si>
  <si>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</si>
  <si>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</si>
  <si>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</si>
  <si>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</si>
  <si>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</si>
  <si>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</si>
  <si>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</si>
  <si>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</si>
  <si>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</si>
  <si>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</si>
  <si>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</si>
  <si>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</si>
  <si>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</si>
  <si>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</si>
  <si>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</si>
  <si>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</si>
  <si>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</si>
  <si>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</si>
  <si>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</si>
  <si>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</si>
  <si>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</si>
  <si>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</si>
  <si>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</si>
  <si>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</si>
  <si>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</si>
  <si>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</si>
  <si>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</si>
  <si>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</si>
  <si>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</si>
  <si>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</si>
  <si>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</si>
  <si>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</si>
  <si>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</si>
  <si>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</si>
  <si>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</si>
  <si>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</si>
  <si>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</si>
  <si>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</si>
  <si>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</si>
  <si>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</si>
  <si>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</si>
  <si>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</si>
  <si>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</si>
  <si>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</si>
  <si>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</si>
  <si>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</si>
  <si>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</si>
  <si>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</si>
  <si>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</si>
  <si>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</si>
  <si>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</si>
  <si>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</si>
  <si>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</si>
  <si>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</si>
  <si>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</si>
  <si>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</si>
  <si>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</si>
  <si>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</si>
  <si>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</si>
  <si>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</si>
  <si>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</si>
  <si>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</si>
  <si>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</si>
  <si>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</si>
  <si>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</si>
  <si>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</si>
  <si>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</si>
  <si>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</si>
  <si>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</si>
  <si>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</si>
  <si>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</si>
  <si>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</si>
  <si>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</si>
  <si>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</si>
  <si>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</si>
  <si>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</si>
  <si>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</si>
  <si>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</si>
  <si>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</si>
  <si>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</si>
  <si>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</si>
  <si>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</si>
  <si>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</si>
  <si>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</si>
  <si>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</si>
  <si>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</si>
  <si>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</si>
  <si>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</si>
  <si>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</si>
  <si>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</si>
  <si>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</si>
  <si>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</si>
  <si>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</si>
  <si>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</si>
  <si>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</si>
  <si>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</si>
  <si>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</si>
  <si>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</si>
  <si>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</si>
  <si>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</si>
  <si>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</si>
  <si>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</si>
  <si>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</si>
  <si>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</si>
  <si>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</si>
  <si>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</si>
  <si>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</si>
  <si>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</si>
  <si>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</si>
  <si>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</si>
  <si>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</si>
  <si>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</si>
  <si>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</si>
  <si>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</si>
  <si>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</si>
  <si>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</si>
  <si>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</si>
  <si>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</si>
  <si>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</si>
  <si>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</si>
  <si>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</si>
  <si>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</si>
  <si>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</si>
  <si>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</si>
  <si>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</si>
  <si>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</si>
  <si>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</si>
  <si>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</si>
  <si>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</si>
  <si>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</si>
  <si>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</si>
  <si>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</si>
  <si>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</si>
  <si>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</si>
  <si>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</si>
  <si>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</si>
  <si>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</si>
  <si>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</si>
  <si>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</si>
  <si>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</si>
  <si>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</si>
  <si>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</si>
  <si>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</si>
  <si>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</si>
  <si>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</si>
  <si>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</si>
  <si>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</si>
  <si>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</si>
  <si>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</si>
  <si>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</si>
  <si>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</si>
  <si>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</si>
  <si>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</si>
  <si>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</si>
  <si>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</si>
  <si>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</si>
  <si>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</si>
  <si>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</si>
  <si>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</si>
  <si>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</si>
  <si>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</si>
  <si>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</si>
  <si>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</si>
  <si>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</si>
  <si>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</si>
  <si>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</si>
  <si>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</si>
  <si>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</si>
  <si>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</si>
  <si>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</si>
  <si>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</si>
  <si>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</si>
  <si>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</si>
  <si>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</si>
  <si>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</si>
  <si>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</si>
  <si>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</si>
  <si>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</si>
  <si>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</si>
  <si>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</si>
  <si>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</si>
  <si>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</si>
  <si>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</si>
  <si>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</si>
  <si>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</si>
  <si>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</si>
  <si>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</si>
  <si>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</si>
  <si>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</si>
  <si>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</si>
  <si>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</si>
  <si>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</si>
  <si>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</si>
  <si>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</si>
  <si>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</si>
  <si>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</si>
  <si>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</si>
  <si>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</si>
  <si>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</si>
  <si>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</si>
  <si>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</si>
  <si>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</si>
  <si>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</si>
  <si>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</si>
  <si>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</si>
  <si>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</si>
  <si>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</si>
  <si>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</si>
  <si>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</si>
  <si>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</si>
  <si>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</si>
  <si>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</si>
  <si>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</si>
  <si>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</si>
  <si>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</si>
  <si>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</si>
  <si>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</si>
  <si>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</si>
  <si>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</si>
  <si>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</si>
  <si>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</si>
  <si>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</si>
  <si>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</si>
  <si>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</si>
  <si>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</si>
  <si>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</si>
  <si>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</si>
  <si>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</si>
  <si>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</si>
  <si>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</si>
  <si>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</si>
  <si>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</si>
  <si>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</si>
  <si>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</si>
  <si>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</si>
  <si>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</si>
  <si>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</si>
  <si>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</si>
  <si>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</si>
  <si>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</si>
  <si>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</si>
  <si>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</si>
  <si>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</si>
  <si>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</si>
  <si>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</si>
  <si>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</si>
  <si>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</si>
  <si>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</si>
  <si>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</si>
  <si>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</si>
  <si>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</si>
  <si>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</si>
  <si>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</si>
  <si>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</si>
  <si>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</si>
  <si>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</si>
  <si>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</si>
  <si>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</si>
  <si>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</si>
  <si>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</si>
  <si>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</si>
  <si>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</si>
  <si>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</si>
  <si>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</si>
  <si>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</si>
  <si>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</si>
  <si>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</si>
  <si>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</si>
  <si>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</si>
  <si>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</si>
  <si>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</si>
  <si>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</si>
  <si>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</si>
  <si>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</si>
  <si>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</si>
  <si>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</si>
  <si>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</si>
  <si>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</si>
  <si>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</si>
  <si>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</si>
  <si>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</si>
  <si>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</si>
  <si>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</si>
  <si>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</si>
  <si>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</si>
  <si>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</si>
  <si>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</si>
  <si>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</si>
  <si>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</si>
  <si>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</si>
  <si>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</si>
  <si>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</si>
  <si>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</si>
  <si>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</si>
  <si>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</si>
  <si>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</si>
  <si>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</si>
  <si>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</si>
  <si>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</si>
  <si>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</si>
  <si>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</si>
  <si>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</si>
  <si>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</si>
  <si>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</si>
  <si>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</si>
  <si>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</si>
  <si>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</si>
  <si>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</si>
  <si>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</si>
  <si>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</si>
  <si>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</si>
  <si>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</si>
  <si>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</si>
  <si>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</si>
  <si>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</si>
  <si>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</si>
  <si>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</si>
  <si>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</si>
  <si>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</si>
  <si>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</si>
  <si>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</si>
  <si>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</si>
  <si>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</si>
  <si>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</si>
  <si>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</si>
  <si>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</si>
  <si>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</si>
  <si>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</si>
  <si>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</si>
  <si>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</si>
  <si>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</si>
  <si>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</si>
  <si>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</si>
  <si>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</si>
  <si>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</si>
  <si>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</si>
  <si>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</si>
  <si>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</si>
  <si>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</si>
  <si>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</si>
  <si>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</si>
  <si>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</si>
  <si>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</si>
  <si>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</si>
  <si>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</si>
  <si>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</si>
  <si>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</si>
  <si>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</si>
  <si>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</si>
  <si>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</si>
  <si>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</si>
  <si>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</si>
  <si>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</si>
  <si>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</si>
  <si>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</si>
  <si>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</si>
  <si>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</si>
  <si>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</si>
  <si>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</si>
  <si>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</si>
  <si>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</si>
  <si>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</si>
  <si>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</si>
  <si>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</si>
  <si>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</si>
  <si>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</si>
  <si>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</si>
  <si>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</si>
  <si>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</si>
  <si>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</si>
  <si>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</si>
  <si>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</si>
  <si>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</si>
  <si>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</si>
  <si>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</si>
  <si>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</si>
  <si>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</si>
  <si>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</si>
  <si>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</si>
  <si>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</si>
  <si>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</si>
  <si>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</si>
  <si>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</si>
  <si>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</si>
  <si>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</si>
  <si>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</si>
  <si>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</si>
  <si>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</si>
  <si>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</si>
  <si>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</si>
  <si>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</si>
  <si>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</si>
  <si>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</si>
  <si>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</si>
  <si>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</si>
  <si>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</si>
  <si>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</si>
  <si>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</si>
  <si>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</si>
  <si>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</si>
  <si>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</si>
  <si>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</si>
  <si>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</si>
  <si>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</si>
  <si>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</si>
  <si>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</si>
  <si>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</si>
  <si>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</si>
  <si>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</si>
  <si>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</si>
  <si>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</si>
  <si>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</si>
  <si>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</si>
  <si>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</si>
  <si>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</si>
  <si>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</si>
  <si>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</si>
  <si>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</si>
  <si>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</si>
  <si>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</si>
  <si>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</si>
  <si>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</si>
  <si>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</si>
  <si>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</si>
  <si>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</si>
  <si>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</si>
  <si>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</si>
  <si>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</si>
  <si>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</si>
  <si>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</si>
  <si>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</si>
  <si>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</si>
  <si>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</si>
  <si>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</si>
  <si>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</si>
  <si>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</si>
  <si>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</si>
  <si>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</si>
  <si>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</si>
  <si>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</si>
  <si>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</si>
  <si>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</si>
  <si>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</si>
  <si>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</si>
  <si>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</si>
  <si>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</si>
  <si>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</si>
  <si>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</si>
  <si>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</si>
  <si>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</si>
  <si>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</si>
  <si>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</si>
  <si>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</si>
  <si>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</si>
  <si>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</si>
  <si>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</si>
  <si>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</si>
  <si>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</si>
  <si>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</si>
  <si>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</si>
  <si>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</si>
  <si>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</si>
  <si>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</si>
  <si>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</si>
  <si>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</si>
  <si>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</si>
  <si>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</si>
  <si>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</si>
  <si>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</si>
  <si>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</si>
  <si>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</si>
  <si>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</si>
  <si>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</si>
  <si>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</si>
  <si>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</si>
  <si>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</si>
  <si>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</si>
  <si>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</si>
  <si>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</si>
  <si>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</si>
  <si>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</si>
  <si>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</si>
  <si>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</si>
  <si>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</si>
  <si>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</si>
  <si>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</si>
  <si>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</si>
  <si>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</si>
  <si>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</si>
  <si>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</si>
  <si>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</si>
  <si>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</si>
  <si>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</si>
  <si>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</si>
  <si>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</si>
  <si>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</si>
  <si>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</si>
  <si>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</si>
  <si>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</si>
  <si>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</si>
  <si>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</si>
  <si>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</si>
  <si>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</si>
  <si>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</si>
  <si>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</si>
  <si>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</si>
  <si>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</si>
  <si>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</si>
  <si>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</si>
  <si>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</si>
  <si>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</si>
  <si>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</si>
  <si>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</si>
  <si>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</si>
  <si>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</si>
  <si>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</si>
  <si>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</si>
  <si>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</si>
  <si>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</si>
  <si>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</si>
  <si>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</si>
  <si>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</si>
  <si>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</si>
  <si>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</si>
  <si>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</si>
  <si>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</si>
  <si>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</si>
  <si>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</si>
  <si>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</si>
  <si>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</si>
  <si>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</si>
  <si>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</si>
  <si>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</si>
  <si>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</si>
  <si>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</si>
  <si>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</si>
  <si>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</si>
  <si>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</si>
  <si>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</si>
  <si>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</si>
  <si>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</si>
  <si>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</si>
  <si>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</si>
  <si>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</si>
  <si>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</si>
  <si>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</si>
  <si>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</si>
  <si>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</si>
  <si>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</si>
  <si>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</si>
  <si>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</si>
  <si>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</si>
  <si>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</si>
  <si>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</si>
  <si>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</si>
  <si>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</si>
  <si>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</si>
  <si>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</si>
  <si>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</si>
  <si>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</si>
  <si>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</si>
  <si>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</si>
  <si>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</si>
  <si>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</si>
  <si>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</si>
  <si>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</si>
  <si>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</si>
  <si>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</si>
  <si>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</si>
  <si>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</si>
  <si>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</si>
  <si>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</si>
  <si>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</si>
  <si>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</si>
  <si>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</si>
  <si>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</si>
  <si>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</si>
  <si>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</si>
  <si>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</si>
  <si>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</si>
  <si>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</si>
  <si>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</si>
  <si>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</si>
  <si>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</si>
  <si>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</si>
  <si>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</si>
  <si>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</si>
  <si>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</si>
  <si>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</si>
  <si>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</si>
  <si>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</si>
  <si>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</si>
  <si>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</si>
  <si>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</si>
  <si>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</si>
  <si>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</si>
  <si>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</si>
  <si>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</si>
  <si>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</si>
  <si>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</si>
  <si>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</si>
  <si>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</si>
  <si>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</si>
  <si>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</si>
  <si>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</si>
  <si>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</si>
  <si>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</si>
  <si>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</si>
  <si>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</si>
  <si>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</si>
  <si>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</si>
  <si>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</si>
  <si>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</si>
  <si>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</si>
  <si>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</si>
  <si>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</si>
  <si>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</si>
  <si>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</si>
  <si>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</si>
  <si>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</si>
  <si>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</si>
  <si>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</si>
  <si>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</si>
  <si>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</si>
  <si>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</si>
  <si>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</si>
  <si>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</si>
  <si>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</si>
  <si>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</si>
  <si>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</si>
  <si>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</si>
  <si>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</si>
  <si>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</si>
  <si>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</si>
  <si>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</si>
  <si>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</si>
  <si>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</si>
  <si>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</si>
  <si>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</si>
  <si>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</si>
  <si>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</si>
  <si>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</si>
  <si>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</si>
  <si>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</si>
  <si>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</si>
  <si>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</si>
  <si>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</si>
  <si>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</si>
  <si>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</si>
  <si>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</si>
  <si>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</si>
  <si>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</si>
  <si>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</si>
  <si>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</si>
  <si>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</si>
  <si>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</si>
  <si>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</si>
  <si>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</si>
  <si>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</si>
  <si>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</si>
  <si>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</si>
  <si>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</si>
  <si>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</si>
  <si>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</si>
  <si>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</si>
  <si>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</si>
  <si>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</si>
  <si>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</si>
  <si>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</si>
  <si>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</si>
  <si>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</si>
  <si>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</si>
  <si>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</si>
  <si>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</si>
  <si>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</si>
  <si>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</si>
  <si>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</si>
  <si>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</si>
  <si>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</si>
  <si>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</si>
  <si>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</si>
  <si>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</si>
  <si>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</si>
  <si>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</si>
  <si>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</si>
  <si>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</si>
  <si>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</si>
  <si>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</si>
  <si>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</si>
  <si>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</si>
  <si>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</si>
  <si>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</si>
  <si>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</si>
  <si>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</si>
  <si>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</si>
  <si>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</si>
  <si>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</si>
  <si>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</si>
  <si>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</si>
  <si>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</si>
  <si>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</si>
  <si>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</si>
  <si>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</si>
  <si>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</si>
  <si>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</si>
  <si>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</si>
  <si>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</si>
  <si>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</si>
  <si>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</si>
  <si>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</si>
  <si>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</si>
  <si>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</si>
  <si>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</si>
  <si>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</si>
  <si>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</si>
  <si>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</si>
  <si>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</si>
  <si>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</si>
  <si>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</si>
  <si>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</si>
  <si>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</si>
  <si>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</si>
  <si>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</si>
  <si>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</si>
  <si>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</si>
  <si>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</si>
  <si>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</si>
  <si>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</si>
  <si>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</si>
  <si>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</si>
  <si>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</si>
  <si>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</si>
  <si>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</si>
  <si>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</si>
  <si>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</si>
  <si>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</si>
  <si>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</si>
  <si>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</si>
  <si>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</si>
  <si>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</si>
  <si>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</si>
  <si>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</si>
  <si>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</si>
  <si>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</si>
  <si>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</si>
  <si>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</si>
  <si>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</si>
  <si>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</si>
  <si>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</si>
  <si>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</si>
  <si>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</si>
  <si>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</si>
  <si>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</si>
  <si>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</si>
  <si>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</si>
  <si>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</si>
  <si>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</si>
  <si>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</si>
  <si>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</si>
  <si>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</si>
  <si>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</si>
  <si>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</si>
  <si>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</si>
  <si>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</si>
  <si>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</si>
  <si>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</si>
  <si>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</si>
  <si>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</si>
  <si>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</si>
  <si>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</si>
  <si>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</si>
  <si>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</si>
  <si>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</si>
  <si>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</si>
  <si>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</si>
  <si>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</si>
  <si>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</si>
  <si>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</si>
  <si>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</si>
  <si>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</si>
  <si>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</si>
  <si>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</si>
  <si>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</si>
  <si>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</si>
  <si>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</si>
  <si>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</si>
  <si>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</si>
  <si>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</si>
  <si>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</si>
  <si>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</si>
  <si>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</si>
  <si>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</si>
  <si>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</si>
  <si>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</si>
  <si>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</si>
  <si>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</si>
  <si>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</si>
  <si>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</si>
  <si>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</si>
  <si>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</si>
  <si>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</si>
  <si>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</si>
  <si>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</si>
  <si>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</si>
  <si>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</si>
  <si>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</si>
  <si>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</si>
  <si>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</si>
  <si>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</si>
  <si>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</si>
  <si>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</si>
  <si>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</si>
  <si>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</si>
  <si>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</si>
  <si>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</si>
  <si>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</si>
  <si>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</si>
  <si>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</si>
  <si>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</si>
  <si>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</si>
  <si>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</si>
  <si>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</si>
  <si>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</si>
  <si>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</si>
  <si>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</si>
  <si>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</si>
  <si>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</si>
  <si>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</si>
  <si>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</si>
  <si>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</si>
  <si>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</si>
  <si>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</si>
  <si>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</si>
  <si>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</si>
  <si>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</si>
  <si>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</si>
  <si>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</si>
  <si>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</si>
  <si>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</si>
  <si>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</si>
  <si>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</si>
  <si>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</si>
  <si>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</si>
  <si>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</si>
  <si>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</si>
  <si>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</si>
  <si>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</si>
  <si>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</si>
  <si>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</si>
  <si>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</si>
  <si>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</si>
  <si>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</si>
  <si>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</si>
  <si>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</si>
  <si>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</si>
  <si>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</si>
  <si>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</si>
  <si>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</si>
  <si>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</si>
  <si>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</si>
  <si>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</si>
  <si>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</si>
  <si>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</si>
  <si>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</si>
  <si>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</si>
  <si>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</si>
  <si>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</si>
  <si>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</si>
  <si>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</si>
  <si>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</si>
  <si>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</si>
  <si>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</si>
  <si>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</si>
  <si>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</si>
  <si>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</si>
  <si>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</si>
  <si>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</si>
  <si>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</si>
  <si>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</si>
  <si>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</si>
  <si>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</si>
  <si>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</si>
  <si>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</si>
  <si>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</si>
  <si>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</si>
  <si>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</si>
  <si>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</si>
  <si>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</si>
  <si>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</si>
  <si>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</si>
  <si>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</si>
  <si>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</si>
  <si>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</si>
  <si>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</si>
  <si>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</si>
  <si>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</si>
  <si>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</si>
  <si>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</si>
  <si>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</si>
  <si>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</si>
  <si>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</si>
  <si>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</si>
  <si>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</si>
  <si>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</si>
  <si>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</si>
  <si>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</si>
  <si>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</si>
  <si>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</si>
  <si>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</si>
  <si>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</si>
  <si>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</si>
  <si>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</si>
  <si>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</si>
  <si>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</si>
  <si>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</si>
  <si>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</si>
  <si>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</si>
  <si>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</si>
  <si>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</si>
  <si>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</si>
  <si>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</si>
  <si>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</si>
  <si>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</si>
  <si>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</si>
  <si>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</si>
  <si>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</si>
  <si>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</si>
  <si>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</si>
  <si>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</si>
  <si>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</si>
  <si>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</si>
  <si>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</si>
  <si>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</si>
  <si>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</si>
  <si>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</si>
  <si>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</si>
  <si>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</si>
  <si>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</si>
  <si>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</si>
  <si>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</si>
  <si>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</si>
  <si>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</si>
  <si>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</si>
  <si>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</si>
  <si>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</si>
  <si>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</si>
  <si>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</si>
  <si>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</si>
  <si>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</si>
  <si>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</si>
  <si>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</si>
  <si>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</si>
  <si>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</si>
  <si>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</si>
  <si>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</si>
  <si>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</si>
  <si>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</si>
  <si>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</si>
  <si>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</si>
  <si>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</si>
  <si>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</si>
  <si>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</si>
  <si>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</si>
  <si>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</si>
  <si>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</si>
  <si>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</si>
  <si>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</si>
  <si>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</si>
  <si>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</si>
  <si>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</si>
  <si>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</si>
  <si>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</si>
  <si>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</si>
  <si>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</si>
  <si>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</si>
  <si>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</si>
  <si>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</si>
  <si>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</si>
  <si>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</si>
  <si>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</si>
  <si>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</si>
  <si>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</si>
  <si>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</si>
  <si>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</si>
  <si>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</si>
  <si>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</si>
  <si>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</si>
  <si>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</si>
  <si>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</si>
  <si>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</si>
  <si>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</si>
  <si>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</si>
  <si>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</si>
  <si>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</si>
  <si>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</si>
  <si>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</si>
  <si>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</si>
  <si>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</si>
  <si>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</si>
  <si>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</si>
  <si>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</si>
  <si>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</si>
  <si>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</si>
  <si>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</si>
  <si>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</si>
  <si>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</si>
  <si>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</si>
  <si>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</si>
  <si>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</si>
  <si>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</si>
  <si>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</si>
  <si>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</si>
  <si>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</si>
  <si>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</si>
  <si>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</si>
  <si>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</si>
  <si>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</si>
  <si>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</si>
  <si>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</si>
  <si>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</si>
  <si>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</si>
  <si>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</si>
  <si>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</si>
  <si>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</si>
  <si>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</si>
  <si>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</si>
  <si>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</si>
  <si>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</si>
  <si>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</si>
  <si>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</si>
  <si>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</si>
  <si>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</si>
  <si>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</si>
  <si>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</si>
  <si>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</si>
  <si>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</si>
  <si>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</si>
  <si>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</si>
  <si>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</si>
  <si>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</si>
  <si>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</si>
  <si>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</si>
  <si>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</si>
  <si>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</si>
  <si>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</si>
  <si>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</si>
  <si>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</si>
  <si>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</si>
  <si>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</si>
  <si>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</si>
  <si>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</si>
  <si>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</si>
  <si>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</si>
  <si>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</si>
  <si>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</si>
  <si>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</si>
  <si>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</si>
  <si>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</si>
  <si>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</si>
  <si>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</si>
  <si>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</si>
  <si>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</si>
  <si>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</si>
  <si>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</si>
  <si>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</si>
  <si>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</si>
  <si>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</si>
  <si>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</si>
  <si>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</si>
  <si>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</si>
  <si>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</si>
  <si>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</si>
  <si>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</si>
  <si>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</si>
  <si>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</si>
  <si>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</si>
  <si>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</si>
  <si>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</si>
  <si>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</si>
  <si>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</si>
  <si>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</si>
  <si>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</si>
  <si>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</si>
  <si>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</si>
  <si>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</si>
  <si>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</si>
  <si>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</si>
  <si>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</si>
  <si>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</si>
  <si>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</si>
  <si>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</si>
  <si>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</si>
  <si>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</si>
  <si>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</si>
  <si>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</si>
  <si>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</si>
  <si>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</si>
  <si>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</si>
  <si>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</si>
  <si>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</si>
  <si>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</si>
  <si>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</si>
  <si>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</si>
  <si>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</si>
  <si>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</si>
  <si>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</si>
  <si>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</si>
  <si>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</si>
  <si>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</si>
  <si>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</si>
  <si>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</si>
  <si>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</si>
  <si>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</si>
  <si>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</si>
  <si>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</si>
  <si>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</si>
  <si>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</si>
  <si>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</si>
  <si>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</si>
  <si>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</si>
  <si>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</si>
  <si>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</si>
  <si>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</si>
  <si>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</si>
  <si>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</si>
  <si>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</si>
  <si>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</si>
  <si>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</si>
  <si>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</si>
  <si>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</si>
  <si>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</si>
  <si>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</si>
  <si>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</si>
  <si>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</si>
  <si>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</si>
  <si>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</si>
  <si>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</si>
  <si>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</si>
  <si>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</si>
  <si>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</si>
  <si>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</si>
  <si>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</si>
  <si>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</si>
  <si>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</si>
  <si>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</si>
  <si>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</si>
  <si>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</si>
  <si>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</si>
  <si>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</si>
  <si>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</si>
  <si>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</si>
  <si>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</si>
  <si>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</si>
  <si>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</si>
  <si>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</si>
  <si>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</si>
  <si>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</si>
  <si>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</si>
  <si>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</si>
  <si>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</si>
  <si>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</si>
  <si>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</si>
  <si>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</si>
  <si>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</si>
  <si>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</si>
  <si>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</si>
  <si>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</si>
  <si>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</si>
  <si>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</si>
  <si>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</si>
  <si>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</si>
  <si>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</si>
  <si>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</si>
  <si>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</si>
  <si>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</si>
  <si>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</si>
  <si>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</si>
  <si>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</si>
  <si>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</si>
  <si>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</si>
  <si>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</si>
  <si>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</si>
  <si>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</si>
  <si>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</si>
  <si>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</si>
  <si>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</si>
  <si>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</si>
  <si>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</si>
  <si>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</si>
  <si>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</si>
  <si>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</si>
  <si>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</si>
  <si>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</si>
  <si>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</si>
  <si>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</si>
  <si>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</si>
  <si>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</si>
  <si>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</si>
  <si>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</si>
  <si>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</si>
  <si>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</si>
  <si>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</si>
  <si>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</si>
  <si>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</si>
  <si>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</si>
  <si>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</si>
  <si>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</si>
  <si>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</si>
  <si>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</si>
  <si>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</si>
  <si>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</si>
  <si>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</si>
  <si>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</si>
  <si>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</si>
  <si>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</si>
  <si>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</si>
  <si>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</si>
  <si>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</si>
  <si>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</si>
  <si>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</si>
  <si>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</si>
  <si>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</si>
  <si>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</si>
  <si>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</si>
  <si>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</si>
  <si>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</si>
  <si>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</si>
  <si>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</si>
  <si>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</si>
  <si>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</si>
  <si>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</si>
  <si>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</si>
  <si>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</si>
  <si>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</si>
  <si>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</si>
  <si>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</si>
  <si>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</si>
  <si>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</si>
  <si>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</si>
  <si>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</si>
  <si>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</si>
  <si>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</si>
  <si>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</si>
  <si>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</si>
  <si>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</si>
  <si>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</si>
  <si>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</si>
  <si>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</si>
  <si>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</si>
  <si>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</si>
  <si>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</si>
  <si>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</si>
  <si>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</si>
  <si>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</si>
  <si>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</si>
  <si>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</si>
  <si>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</si>
  <si>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</si>
  <si>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</si>
  <si>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</si>
  <si>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</si>
  <si>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</si>
  <si>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</si>
  <si>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</si>
  <si>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</si>
  <si>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</si>
  <si>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</si>
  <si>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</si>
  <si>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</si>
  <si>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</si>
  <si>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</si>
  <si>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</si>
  <si>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</si>
  <si>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</si>
  <si>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</si>
  <si>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</si>
  <si>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</si>
  <si>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</si>
  <si>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</si>
  <si>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</si>
  <si>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</si>
  <si>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</si>
  <si>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</si>
  <si>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</si>
  <si>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</si>
  <si>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</si>
  <si>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</si>
  <si>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</si>
  <si>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</si>
  <si>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</si>
  <si>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</si>
  <si>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</si>
  <si>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</si>
  <si>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</si>
  <si>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</si>
  <si>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</si>
  <si>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</si>
  <si>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</si>
  <si>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</si>
  <si>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</si>
  <si>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</si>
  <si>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</si>
  <si>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</si>
  <si>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</si>
  <si>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</si>
  <si>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</si>
  <si>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</si>
  <si>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</si>
  <si>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</si>
  <si>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</si>
  <si>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</si>
  <si>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</si>
  <si>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</si>
  <si>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</si>
  <si>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</si>
  <si>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</si>
  <si>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</si>
  <si>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</si>
  <si>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</si>
  <si>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</si>
  <si>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</si>
  <si>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</si>
  <si>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</si>
  <si>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</si>
  <si>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</si>
  <si>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</si>
  <si>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</si>
  <si>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</si>
  <si>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</si>
  <si>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</si>
  <si>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</si>
  <si>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</si>
  <si>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</si>
  <si>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</si>
  <si>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</si>
  <si>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</si>
  <si>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</si>
  <si>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</si>
  <si>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</si>
  <si>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</si>
  <si>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</si>
  <si>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</si>
  <si>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</si>
  <si>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</si>
  <si>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</si>
  <si>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</si>
  <si>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</si>
  <si>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</si>
  <si>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</si>
  <si>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</si>
  <si>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</si>
  <si>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</si>
  <si>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</si>
  <si>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</si>
  <si>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</si>
  <si>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</si>
  <si>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</si>
  <si>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</si>
  <si>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</si>
  <si>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</si>
  <si>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</si>
  <si>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</si>
  <si>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</si>
  <si>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</si>
  <si>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</si>
  <si>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</si>
  <si>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</si>
  <si>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</si>
  <si>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</si>
  <si>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</si>
  <si>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</si>
  <si>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</si>
  <si>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</si>
  <si>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</si>
  <si>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</si>
  <si>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</si>
  <si>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</si>
  <si>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</si>
  <si>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</si>
  <si>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</si>
  <si>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</si>
  <si>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</si>
  <si>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</si>
  <si>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</si>
  <si>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</si>
  <si>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</si>
  <si>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</si>
  <si>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</si>
  <si>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</si>
  <si>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</si>
  <si>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</si>
  <si>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</si>
  <si>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</si>
  <si>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</si>
  <si>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</si>
  <si>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</si>
  <si>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</si>
  <si>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</si>
  <si>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</si>
  <si>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</si>
  <si>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</si>
  <si>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</si>
  <si>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</si>
  <si>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</si>
  <si>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</si>
  <si>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</si>
  <si>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</si>
  <si>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</si>
  <si>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</si>
  <si>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</si>
  <si>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</si>
  <si>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</si>
  <si>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</si>
  <si>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</si>
  <si>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</si>
  <si>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</si>
  <si>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</si>
  <si>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</si>
  <si>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</si>
  <si>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</si>
  <si>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</si>
  <si>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</si>
  <si>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</si>
  <si>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</si>
  <si>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</si>
  <si>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</si>
  <si>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</si>
  <si>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</si>
  <si>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</si>
  <si>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</si>
  <si>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</si>
  <si>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</si>
  <si>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</si>
  <si>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</si>
  <si>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</si>
  <si>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</si>
  <si>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</si>
  <si>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</si>
  <si>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</si>
  <si>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</si>
  <si>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</si>
  <si>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</si>
  <si>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</si>
  <si>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</si>
  <si>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</si>
  <si>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</si>
  <si>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</si>
  <si>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</si>
  <si>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</si>
  <si>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</si>
  <si>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</si>
  <si>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</si>
  <si>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</si>
  <si>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</si>
  <si>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</si>
  <si>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</si>
  <si>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</si>
  <si>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</si>
  <si>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</si>
  <si>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</si>
  <si>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</si>
  <si>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</si>
  <si>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</si>
  <si>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</si>
  <si>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</si>
  <si>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</si>
  <si>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</si>
  <si>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</si>
  <si>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</si>
  <si>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</si>
  <si>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</si>
  <si>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</si>
  <si>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</si>
  <si>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</si>
  <si>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</si>
  <si>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</si>
  <si>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</si>
  <si>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</si>
  <si>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</si>
  <si>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</si>
  <si>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</si>
  <si>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</si>
  <si>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</si>
  <si>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</si>
  <si>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</si>
  <si>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</si>
  <si>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</si>
  <si>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</si>
  <si>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</si>
  <si>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</si>
  <si>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</si>
  <si>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</si>
  <si>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</si>
  <si>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</si>
  <si>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</si>
  <si>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</si>
  <si>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</si>
  <si>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</si>
  <si>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</si>
  <si>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</si>
  <si>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</si>
  <si>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</si>
  <si>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</si>
  <si>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</si>
  <si>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</si>
  <si>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</si>
  <si>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</si>
  <si>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</si>
  <si>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</si>
  <si>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</si>
  <si>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</si>
  <si>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</si>
  <si>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</si>
  <si>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</si>
  <si>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</si>
  <si>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</si>
  <si>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</si>
  <si>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</si>
  <si>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</si>
  <si>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</si>
  <si>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</si>
  <si>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</si>
  <si>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</si>
  <si>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</si>
  <si>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</si>
  <si>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</si>
  <si>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</si>
  <si>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</si>
  <si>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</si>
  <si>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</si>
  <si>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</si>
  <si>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</si>
  <si>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</si>
  <si>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</si>
  <si>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</si>
  <si>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</si>
  <si>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</si>
  <si>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</si>
  <si>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</si>
  <si>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</si>
  <si>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</si>
  <si>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</si>
  <si>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</si>
  <si>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</si>
  <si>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</si>
  <si>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</si>
  <si>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</si>
  <si>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</si>
  <si>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</si>
  <si>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</si>
  <si>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</si>
  <si>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</si>
  <si>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</si>
  <si>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</si>
  <si>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</si>
  <si>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</si>
  <si>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</si>
  <si>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</si>
  <si>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</si>
  <si>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</si>
  <si>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</si>
  <si>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</si>
  <si>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</si>
  <si>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</si>
  <si>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</si>
  <si>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</si>
  <si>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</si>
  <si>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</si>
  <si>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</si>
  <si>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</si>
  <si>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</si>
  <si>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</si>
  <si>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</si>
  <si>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</si>
  <si>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</si>
  <si>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</si>
  <si>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</si>
  <si>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</si>
  <si>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</si>
  <si>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</si>
  <si>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</si>
  <si>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</si>
  <si>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</si>
  <si>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</si>
  <si>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</si>
  <si>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</si>
  <si>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</si>
  <si>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</si>
  <si>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</si>
  <si>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</si>
  <si>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</si>
  <si>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</si>
  <si>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</si>
  <si>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</si>
  <si>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</si>
  <si>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</si>
  <si>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</si>
  <si>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</si>
  <si>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</si>
  <si>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</si>
  <si>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</si>
  <si>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</si>
  <si>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</si>
  <si>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</si>
  <si>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</si>
  <si>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</si>
  <si>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</si>
  <si>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</si>
  <si>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</si>
  <si>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</si>
  <si>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</si>
  <si>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</si>
  <si>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</si>
  <si>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</si>
  <si>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</si>
  <si>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</si>
  <si>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</si>
  <si>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</si>
  <si>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</si>
  <si>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</si>
  <si>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</si>
  <si>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</si>
  <si>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</si>
  <si>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</si>
  <si>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</si>
  <si>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</si>
  <si>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</si>
  <si>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</si>
  <si>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</si>
  <si>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</si>
  <si>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</si>
  <si>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</si>
  <si>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</si>
  <si>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</si>
  <si>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</si>
  <si>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</si>
  <si>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</si>
  <si>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</si>
  <si>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</si>
  <si>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</si>
  <si>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</si>
  <si>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</si>
  <si>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</si>
  <si>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</si>
  <si>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</si>
  <si>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</si>
  <si>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</si>
  <si>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</si>
  <si>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</si>
  <si>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</si>
  <si>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</si>
  <si>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</si>
  <si>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</si>
  <si>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</si>
  <si>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</si>
  <si>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</si>
  <si>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</si>
  <si>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</si>
  <si>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</si>
  <si>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</si>
  <si>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</si>
  <si>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</si>
  <si>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</si>
  <si>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</si>
  <si>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</si>
  <si>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</si>
  <si>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</si>
  <si>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</si>
  <si>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</si>
  <si>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</si>
  <si>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</si>
  <si>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</si>
  <si>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</si>
  <si>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</si>
  <si>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</si>
  <si>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</si>
  <si>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</si>
  <si>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</si>
  <si>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</si>
  <si>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</si>
  <si>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</si>
  <si>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</si>
  <si>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</si>
  <si>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</si>
  <si>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</si>
  <si>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</si>
  <si>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</si>
  <si>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</si>
  <si>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</si>
  <si>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</si>
  <si>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</si>
  <si>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</si>
  <si>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</si>
  <si>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</si>
  <si>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</si>
  <si>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</si>
  <si>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</si>
  <si>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</si>
  <si>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</si>
  <si>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</si>
  <si>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</si>
  <si>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</si>
  <si>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</si>
  <si>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</si>
  <si>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</si>
  <si>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</si>
  <si>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</si>
  <si>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</si>
  <si>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</si>
  <si>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</si>
  <si>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</si>
  <si>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</si>
  <si>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</si>
  <si>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</si>
  <si>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</si>
  <si>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</si>
  <si>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</si>
  <si>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</si>
  <si>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</si>
  <si>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</si>
  <si>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</si>
  <si>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</si>
  <si>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</si>
  <si>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</si>
  <si>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</si>
  <si>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</si>
  <si>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</si>
  <si>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</si>
  <si>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</si>
  <si>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</si>
  <si>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</si>
  <si>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</si>
  <si>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</si>
  <si>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</si>
  <si>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</si>
  <si>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</si>
  <si>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</si>
  <si>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</si>
  <si>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</si>
  <si>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</si>
  <si>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</si>
  <si>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</si>
  <si>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</si>
  <si>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</si>
  <si>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</si>
  <si>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</si>
  <si>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</si>
  <si>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</si>
  <si>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</si>
  <si>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</si>
  <si>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</si>
  <si>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</si>
  <si>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</si>
  <si>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</si>
  <si>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</si>
  <si>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</si>
  <si>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</si>
  <si>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</si>
  <si>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</si>
  <si>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</si>
  <si>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</si>
  <si>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</si>
  <si>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</si>
  <si>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</si>
  <si>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</si>
  <si>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</si>
  <si>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</si>
  <si>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</si>
  <si>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</si>
  <si>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</si>
  <si>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</si>
  <si>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</si>
  <si>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</si>
  <si>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</si>
  <si>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</si>
  <si>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</si>
  <si>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</si>
  <si>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</si>
  <si>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</si>
  <si>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</si>
  <si>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</si>
  <si>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</si>
  <si>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</si>
  <si>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</si>
  <si>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</si>
  <si>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</si>
  <si>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</si>
  <si>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</si>
  <si>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</si>
  <si>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</si>
  <si>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</si>
  <si>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</si>
  <si>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</si>
  <si>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</si>
  <si>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</si>
  <si>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</si>
  <si>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</si>
  <si>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</si>
  <si>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</si>
  <si>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</si>
  <si>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</si>
  <si>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</si>
  <si>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</si>
  <si>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</si>
  <si>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</si>
  <si>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</si>
  <si>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</si>
  <si>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</si>
  <si>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</si>
  <si>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</si>
  <si>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</si>
  <si>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</si>
  <si>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</si>
  <si>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</si>
  <si>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</si>
  <si>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</si>
  <si>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</si>
  <si>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</si>
  <si>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</si>
  <si>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</si>
  <si>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</si>
  <si>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</si>
  <si>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</si>
  <si>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</si>
  <si>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</si>
  <si>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</si>
  <si>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</si>
  <si>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</si>
  <si>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</si>
  <si>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</si>
  <si>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</si>
  <si>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</si>
  <si>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</si>
  <si>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</si>
  <si>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</si>
  <si>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</si>
  <si>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</si>
  <si>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</si>
  <si>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</si>
  <si>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</si>
  <si>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</si>
  <si>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</si>
  <si>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</si>
  <si>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</si>
  <si>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</si>
  <si>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</si>
  <si>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</si>
  <si>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</si>
  <si>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</si>
  <si>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</si>
  <si>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</si>
  <si>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</si>
  <si>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</si>
  <si>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</si>
  <si>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</si>
  <si>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</si>
  <si>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</si>
  <si>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</si>
  <si>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</si>
  <si>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</si>
  <si>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</si>
  <si>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</si>
  <si>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</si>
  <si>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</si>
  <si>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</si>
  <si>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</si>
  <si>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</si>
  <si>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</si>
  <si>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</si>
  <si>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</si>
  <si>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</si>
  <si>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</si>
  <si>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</si>
  <si>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</si>
  <si>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</si>
  <si>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</si>
  <si>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</si>
  <si>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</si>
  <si>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</si>
  <si>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</si>
  <si>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</si>
  <si>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</si>
  <si>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</si>
  <si>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</si>
  <si>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</si>
  <si>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</si>
  <si>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</si>
  <si>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</si>
  <si>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</si>
  <si>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</si>
  <si>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</si>
  <si>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</si>
  <si>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</si>
  <si>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</si>
  <si>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</si>
  <si>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</si>
  <si>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</si>
  <si>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</si>
  <si>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</si>
  <si>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</si>
  <si>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</si>
  <si>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</si>
  <si>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</si>
  <si>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</si>
  <si>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</si>
  <si>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</si>
  <si>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</si>
  <si>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</si>
  <si>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</si>
  <si>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</si>
  <si>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</si>
  <si>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</si>
  <si>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</si>
  <si>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</si>
  <si>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</si>
  <si>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</si>
  <si>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</si>
  <si>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</si>
  <si>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</si>
  <si>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</si>
  <si>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</si>
  <si>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</si>
  <si>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</si>
  <si>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</si>
  <si>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</si>
  <si>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</si>
  <si>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</si>
  <si>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</si>
  <si>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</si>
  <si>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</si>
  <si>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</si>
  <si>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</si>
  <si>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</si>
  <si>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</si>
  <si>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</si>
  <si>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</si>
  <si>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</si>
  <si>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</si>
  <si>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</si>
  <si>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</si>
  <si>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</si>
  <si>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</si>
  <si>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</si>
  <si>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</si>
  <si>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</si>
  <si>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</si>
  <si>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</si>
  <si>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</si>
  <si>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</si>
  <si>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</si>
  <si>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</si>
  <si>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</si>
  <si>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</si>
  <si>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</si>
  <si>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</si>
  <si>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</si>
  <si>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</si>
  <si>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</si>
  <si>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</si>
  <si>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</si>
  <si>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</si>
  <si>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</si>
  <si>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</si>
  <si>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</si>
  <si>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</si>
  <si>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</si>
  <si>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</si>
  <si>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</si>
  <si>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</si>
  <si>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</si>
  <si>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</si>
  <si>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</si>
  <si>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</si>
  <si>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</si>
  <si>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</si>
  <si>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</si>
  <si>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</si>
  <si>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</si>
  <si>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</si>
  <si>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</si>
  <si>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</si>
  <si>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</si>
  <si>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</si>
  <si>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</si>
  <si>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</si>
  <si>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</si>
  <si>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</si>
  <si>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</si>
  <si>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</si>
  <si>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</si>
  <si>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</si>
  <si>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</si>
  <si>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</si>
  <si>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</si>
  <si>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</si>
  <si>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</si>
  <si>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</si>
  <si>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</si>
  <si>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</si>
  <si>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</si>
  <si>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</si>
  <si>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</si>
  <si>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</si>
  <si>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</si>
  <si>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</si>
  <si>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</si>
  <si>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</si>
  <si>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</si>
  <si>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</si>
  <si>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</si>
  <si>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</si>
  <si>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</si>
  <si>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</si>
  <si>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</si>
  <si>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</si>
  <si>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</si>
  <si>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</si>
  <si>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</si>
  <si>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</si>
  <si>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</si>
  <si>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</si>
  <si>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</si>
  <si>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</si>
  <si>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</si>
  <si>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</si>
  <si>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</si>
  <si>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</si>
  <si>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</si>
  <si>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</si>
  <si>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</si>
  <si>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</si>
  <si>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</si>
  <si>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</si>
  <si>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</si>
  <si>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</si>
  <si>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</si>
  <si>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</si>
  <si>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</si>
  <si>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</si>
  <si>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</si>
  <si>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</si>
  <si>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</si>
  <si>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</si>
  <si>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</si>
  <si>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</si>
  <si>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</si>
  <si>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</si>
  <si>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</si>
  <si>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</si>
  <si>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</si>
  <si>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</si>
  <si>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</si>
  <si>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</si>
  <si>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</si>
  <si>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</si>
  <si>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</si>
  <si>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</si>
  <si>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</si>
  <si>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</si>
  <si>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</si>
  <si>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</si>
  <si>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</si>
  <si>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</si>
  <si>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</si>
  <si>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</si>
  <si>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</si>
  <si>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</si>
  <si>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</si>
  <si>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</si>
  <si>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</si>
  <si>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</si>
  <si>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</si>
  <si>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</si>
  <si>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</si>
  <si>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</si>
  <si>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</si>
  <si>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</si>
  <si>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</si>
  <si>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</si>
  <si>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</si>
  <si>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</si>
  <si>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</si>
  <si>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</si>
  <si>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</si>
  <si>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</si>
  <si>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</si>
  <si>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</si>
  <si>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</si>
  <si>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</si>
  <si>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</si>
  <si>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</si>
  <si>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</si>
  <si>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</si>
  <si>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</si>
  <si>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</si>
  <si>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</si>
  <si>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</si>
  <si>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</si>
  <si>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</si>
  <si>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</si>
  <si>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</si>
  <si>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</si>
  <si>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</si>
  <si>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</si>
  <si>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</si>
  <si>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</si>
  <si>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</si>
  <si>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</si>
  <si>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</si>
  <si>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</si>
  <si>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</si>
  <si>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</si>
  <si>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</si>
  <si>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</si>
  <si>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</si>
  <si>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</si>
  <si>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</si>
  <si>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</si>
  <si>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</si>
  <si>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</si>
  <si>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</si>
  <si>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</si>
  <si>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</si>
  <si>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</si>
  <si>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</si>
  <si>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</si>
  <si>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</si>
  <si>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</si>
  <si>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</si>
  <si>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</si>
  <si>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</si>
  <si>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</si>
  <si>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</si>
  <si>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</si>
  <si>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</si>
  <si>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</si>
  <si>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</si>
  <si>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</si>
  <si>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</si>
  <si>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</si>
  <si>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</si>
  <si>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</si>
  <si>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</si>
  <si>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</si>
  <si>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</si>
  <si>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</si>
  <si>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</si>
  <si>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</si>
  <si>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</si>
  <si>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</si>
  <si>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</si>
  <si>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</si>
  <si>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</si>
  <si>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</si>
  <si>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</si>
  <si>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</si>
  <si>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</si>
  <si>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</si>
  <si>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</si>
  <si>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</si>
  <si>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</si>
  <si>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</si>
  <si>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</si>
  <si>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</si>
  <si>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</si>
  <si>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</si>
  <si>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</si>
  <si>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</si>
  <si>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</si>
  <si>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</si>
  <si>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</si>
  <si>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</si>
  <si>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</si>
  <si>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</si>
  <si>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</si>
  <si>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</si>
  <si>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</si>
  <si>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</si>
  <si>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</si>
  <si>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</si>
  <si>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</si>
  <si>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</si>
  <si>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</si>
  <si>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</si>
  <si>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</si>
  <si>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</si>
  <si>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</si>
  <si>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</si>
  <si>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</si>
  <si>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</si>
  <si>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</si>
  <si>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</si>
  <si>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</si>
  <si>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</si>
  <si>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</si>
  <si>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</si>
  <si>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</si>
  <si>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</si>
  <si>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</si>
  <si>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</si>
  <si>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</si>
  <si>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</si>
  <si>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</si>
  <si>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</si>
  <si>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</si>
  <si>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</si>
  <si>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</si>
  <si>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</si>
  <si>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</si>
  <si>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</si>
  <si>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</si>
  <si>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</si>
  <si>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</si>
  <si>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</si>
  <si>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</si>
  <si>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</si>
  <si>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</si>
  <si>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</si>
  <si>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</si>
  <si>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</si>
  <si>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</si>
  <si>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</si>
  <si>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</si>
  <si>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</si>
  <si>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</si>
  <si>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</si>
  <si>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</si>
  <si>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</si>
  <si>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</si>
  <si>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</si>
  <si>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</si>
  <si>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</si>
  <si>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</si>
  <si>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</si>
  <si>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</si>
  <si>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</si>
  <si>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</si>
  <si>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</si>
  <si>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</si>
  <si>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</si>
  <si>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</si>
  <si>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</si>
  <si>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</si>
  <si>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</si>
  <si>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</si>
  <si>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</si>
  <si>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</si>
  <si>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</si>
  <si>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</si>
  <si>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</si>
  <si>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</si>
  <si>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</si>
  <si>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</si>
  <si>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</si>
  <si>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</si>
  <si>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</si>
  <si>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</si>
  <si>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</si>
  <si>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</si>
  <si>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</si>
  <si>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</si>
  <si>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</si>
  <si>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</si>
  <si>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</si>
  <si>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</si>
  <si>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</si>
  <si>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</si>
  <si>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</si>
  <si>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</si>
  <si>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</si>
  <si>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</si>
  <si>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</si>
  <si>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</si>
  <si>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</si>
  <si>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</si>
  <si>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</si>
  <si>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</si>
  <si>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</si>
  <si>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</si>
  <si>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</si>
  <si>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</si>
  <si>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</si>
  <si>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</si>
  <si>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</si>
  <si>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</si>
  <si>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</si>
  <si>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</si>
  <si>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</si>
  <si>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</si>
  <si>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</si>
  <si>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</si>
  <si>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</si>
  <si>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</si>
  <si>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</si>
  <si>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</si>
  <si>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</si>
  <si>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</si>
  <si>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</si>
  <si>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</si>
  <si>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</si>
  <si>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</si>
  <si>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</si>
  <si>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</si>
  <si>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</si>
  <si>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</si>
  <si>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</si>
  <si>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</si>
  <si>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</si>
  <si>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</si>
  <si>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</si>
  <si>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</si>
  <si>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</si>
  <si>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</si>
  <si>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</si>
  <si>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</si>
  <si>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</si>
  <si>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</si>
  <si>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</si>
  <si>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</si>
  <si>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</si>
  <si>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</si>
  <si>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</si>
  <si>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</si>
  <si>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</si>
  <si>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</si>
  <si>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</si>
  <si>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</si>
  <si>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</si>
  <si>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</si>
  <si>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</si>
  <si>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</si>
  <si>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</si>
  <si>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</si>
  <si>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</si>
  <si>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</si>
  <si>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</si>
  <si>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</si>
  <si>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</si>
  <si>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</si>
  <si>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</si>
  <si>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</si>
  <si>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</si>
  <si>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</si>
  <si>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</si>
  <si>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</si>
  <si>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</si>
  <si>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</si>
  <si>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</si>
  <si>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</si>
  <si>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</si>
  <si>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</si>
  <si>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</si>
  <si>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</si>
  <si>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</si>
  <si>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</si>
  <si>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</si>
  <si>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</si>
  <si>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</si>
  <si>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</si>
  <si>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</si>
  <si>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</si>
  <si>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</si>
  <si>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</si>
  <si>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</si>
  <si>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</si>
  <si>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</si>
  <si>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</si>
  <si>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</si>
  <si>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</si>
  <si>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</si>
  <si>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</si>
  <si>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</si>
  <si>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</si>
  <si>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</si>
  <si>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</si>
  <si>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</si>
  <si>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</si>
  <si>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</si>
  <si>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</si>
  <si>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</si>
  <si>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</si>
  <si>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</si>
  <si>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</si>
  <si>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</si>
  <si>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</si>
  <si>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</si>
  <si>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</si>
  <si>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</si>
  <si>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</si>
  <si>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</si>
  <si>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</si>
  <si>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</si>
  <si>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</si>
  <si>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</si>
  <si>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</si>
  <si>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</si>
  <si>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</si>
  <si>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</si>
  <si>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</si>
  <si>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</si>
  <si>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</si>
  <si>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</si>
  <si>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</si>
  <si>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</si>
  <si>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</si>
  <si>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</si>
  <si>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</si>
  <si>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</si>
  <si>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</si>
  <si>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</si>
  <si>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</si>
  <si>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</si>
  <si>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</si>
  <si>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</si>
  <si>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</si>
  <si>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</si>
  <si>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</si>
  <si>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</si>
  <si>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</si>
  <si>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</si>
  <si>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</si>
  <si>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</si>
  <si>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</si>
  <si>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</si>
  <si>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</si>
  <si>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</si>
  <si>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</si>
  <si>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</si>
  <si>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</si>
  <si>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</si>
  <si>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</si>
  <si>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</si>
  <si>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</si>
  <si>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</si>
  <si>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</si>
  <si>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</si>
  <si>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</si>
  <si>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</si>
  <si>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</si>
  <si>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</si>
  <si>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</si>
  <si>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</si>
  <si>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</si>
  <si>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</si>
  <si>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</si>
  <si>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</si>
  <si>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</si>
  <si>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</si>
  <si>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</si>
  <si>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</si>
  <si>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</si>
  <si>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</si>
  <si>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</si>
  <si>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</si>
  <si>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</si>
  <si>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</si>
  <si>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</si>
  <si>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</si>
  <si>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</si>
  <si>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</si>
  <si>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</si>
  <si>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</si>
  <si>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</si>
  <si>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</si>
  <si>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</si>
  <si>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</si>
  <si>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</si>
  <si>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</si>
  <si>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</si>
  <si>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</si>
  <si>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</si>
  <si>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</si>
  <si>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</si>
  <si>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</si>
  <si>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</si>
  <si>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</si>
  <si>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</si>
  <si>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</si>
  <si>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</si>
  <si>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</si>
  <si>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</si>
  <si>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</si>
  <si>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</si>
  <si>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</si>
  <si>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</si>
  <si>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</si>
  <si>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</si>
  <si>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</si>
  <si>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</si>
  <si>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</si>
  <si>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</si>
  <si>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</si>
  <si>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</si>
  <si>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</si>
  <si>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</si>
  <si>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</si>
  <si>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</si>
  <si>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</si>
  <si>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</si>
  <si>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</si>
  <si>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</si>
  <si>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</si>
  <si>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</si>
  <si>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</si>
  <si>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</si>
  <si>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</si>
  <si>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</si>
  <si>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</si>
  <si>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</si>
  <si>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</si>
  <si>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</si>
  <si>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</si>
  <si>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</si>
  <si>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</si>
  <si>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</si>
  <si>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</si>
  <si>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</si>
  <si>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</si>
  <si>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</si>
  <si>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</si>
  <si>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</si>
  <si>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</si>
  <si>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</si>
  <si>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</si>
  <si>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</si>
  <si>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</si>
  <si>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</si>
  <si>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</si>
  <si>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</si>
  <si>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</si>
  <si>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</si>
  <si>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</si>
  <si>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</si>
  <si>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</si>
  <si>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</si>
  <si>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</si>
  <si>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</si>
  <si>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</si>
  <si>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</si>
  <si>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</si>
  <si>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</si>
  <si>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</si>
  <si>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</si>
  <si>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</si>
  <si>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</si>
  <si>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</si>
  <si>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</si>
  <si>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</si>
  <si>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</si>
  <si>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</si>
  <si>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</si>
  <si>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</si>
  <si>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</si>
  <si>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</si>
  <si>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</si>
  <si>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</si>
  <si>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</si>
  <si>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</si>
  <si>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</si>
  <si>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</si>
  <si>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</si>
  <si>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</si>
  <si>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</si>
  <si>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</si>
  <si>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</si>
  <si>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</si>
  <si>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</si>
  <si>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</si>
  <si>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</si>
  <si>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</si>
  <si>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</si>
  <si>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</si>
  <si>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</si>
  <si>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</si>
  <si>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</si>
  <si>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</si>
  <si>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</si>
  <si>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</si>
  <si>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</si>
  <si>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</si>
  <si>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</si>
  <si>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</si>
  <si>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</si>
  <si>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</si>
  <si>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</si>
  <si>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</si>
  <si>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</si>
  <si>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</si>
  <si>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</si>
  <si>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</si>
  <si>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</si>
  <si>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</si>
  <si>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</si>
  <si>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</si>
  <si>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</si>
  <si>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</si>
  <si>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</si>
  <si>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</si>
  <si>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</si>
  <si>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</si>
  <si>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</si>
  <si>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</si>
  <si>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</si>
  <si>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</si>
  <si>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</si>
  <si>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</si>
  <si>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</si>
  <si>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</si>
  <si>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</si>
  <si>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</si>
  <si>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</si>
  <si>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</si>
  <si>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</si>
  <si>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</si>
  <si>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</si>
  <si>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</si>
  <si>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</si>
  <si>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</si>
  <si>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</si>
  <si>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</si>
  <si>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</si>
  <si>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</si>
  <si>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</si>
  <si>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</si>
  <si>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</si>
  <si>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</si>
  <si>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</si>
  <si>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</si>
  <si>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</si>
  <si>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</si>
  <si>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</si>
  <si>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</si>
  <si>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</si>
  <si>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</si>
  <si>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</si>
  <si>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</si>
  <si>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</si>
  <si>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</si>
  <si>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</si>
  <si>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</si>
  <si>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</si>
  <si>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</si>
  <si>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</si>
  <si>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</si>
  <si>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</si>
  <si>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</si>
  <si>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</si>
  <si>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</si>
  <si>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</si>
  <si>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</si>
  <si>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</si>
  <si>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</si>
  <si>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</si>
  <si>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</si>
  <si>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</si>
  <si>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</si>
  <si>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</si>
  <si>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</si>
  <si>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</si>
  <si>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</si>
  <si>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</si>
  <si>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</si>
  <si>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</si>
  <si>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</si>
  <si>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</si>
  <si>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</si>
  <si>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</si>
  <si>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</si>
  <si>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</si>
  <si>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</si>
  <si>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</si>
  <si>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</si>
  <si>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</si>
  <si>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</si>
  <si>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</si>
  <si>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</si>
  <si>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</si>
  <si>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</si>
  <si>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</si>
  <si>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</si>
  <si>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</si>
  <si>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</si>
  <si>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</si>
  <si>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</si>
  <si>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</si>
  <si>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</si>
  <si>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</si>
  <si>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</si>
  <si>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</si>
  <si>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</si>
  <si>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</si>
  <si>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</si>
  <si>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</si>
  <si>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</si>
  <si>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</si>
  <si>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</si>
  <si>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</si>
  <si>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</si>
  <si>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</si>
  <si>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</si>
  <si>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</si>
  <si>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</si>
  <si>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</si>
  <si>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</si>
  <si>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</si>
  <si>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</si>
  <si>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</si>
  <si>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</si>
  <si>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</si>
  <si>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</si>
  <si>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</si>
  <si>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</si>
  <si>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</si>
  <si>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</si>
  <si>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</si>
  <si>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</si>
  <si>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</si>
  <si>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</si>
  <si>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</si>
  <si>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</si>
  <si>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</si>
  <si>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</si>
  <si>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</si>
  <si>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</si>
  <si>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</si>
  <si>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</si>
  <si>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</si>
  <si>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</si>
  <si>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</si>
  <si>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</si>
  <si>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</si>
  <si>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</si>
  <si>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</si>
  <si>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</si>
  <si>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</si>
  <si>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</si>
  <si>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</si>
  <si>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</si>
  <si>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</si>
  <si>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</si>
  <si>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</si>
  <si>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</si>
  <si>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</si>
  <si>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</si>
  <si>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</si>
  <si>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</si>
  <si>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</si>
  <si>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</si>
  <si>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</si>
  <si>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</si>
  <si>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</si>
  <si>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</si>
  <si>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</si>
  <si>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</si>
  <si>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</si>
  <si>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</si>
  <si>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</si>
  <si>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</si>
  <si>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</si>
  <si>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</si>
  <si>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</si>
  <si>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</si>
  <si>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</si>
  <si>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</si>
  <si>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</si>
  <si>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</si>
  <si>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</si>
  <si>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</si>
  <si>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</si>
  <si>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</si>
  <si>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</si>
  <si>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</si>
  <si>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</si>
  <si>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</si>
  <si>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</si>
  <si>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</si>
  <si>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</si>
  <si>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</si>
  <si>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</si>
  <si>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</si>
  <si>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</si>
  <si>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</si>
  <si>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</si>
  <si>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</si>
  <si>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</si>
  <si>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</si>
  <si>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</si>
  <si>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</si>
  <si>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</si>
  <si>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</si>
  <si>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</si>
  <si>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</si>
  <si>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</si>
  <si>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</si>
  <si>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</si>
  <si>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</si>
  <si>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</si>
  <si>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</si>
  <si>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</si>
  <si>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</si>
  <si>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</si>
  <si>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</si>
  <si>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</si>
  <si>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</si>
  <si>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</si>
  <si>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</si>
  <si>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</si>
  <si>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</si>
  <si>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</si>
  <si>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</si>
  <si>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</si>
  <si>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</si>
  <si>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</si>
  <si>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</si>
  <si>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</si>
  <si>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</si>
  <si>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</si>
  <si>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</si>
  <si>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</si>
  <si>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</si>
  <si>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</si>
  <si>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</si>
  <si>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</si>
  <si>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</si>
  <si>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</si>
  <si>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</si>
  <si>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</si>
  <si>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</si>
  <si>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</si>
  <si>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</si>
  <si>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</si>
  <si>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</si>
  <si>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</si>
  <si>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</si>
  <si>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</si>
  <si>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</si>
  <si>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</si>
  <si>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</si>
  <si>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</si>
  <si>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</si>
  <si>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</si>
  <si>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</si>
  <si>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</si>
  <si>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</si>
  <si>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</si>
  <si>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</si>
  <si>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</si>
  <si>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</si>
  <si>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</si>
  <si>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</si>
  <si>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</si>
  <si>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</si>
  <si>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</si>
  <si>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</si>
  <si>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</si>
  <si>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</si>
  <si>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</si>
  <si>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</si>
  <si>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</si>
  <si>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</si>
  <si>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</si>
  <si>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</si>
  <si>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</si>
  <si>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</si>
  <si>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</si>
  <si>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</si>
  <si>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</si>
  <si>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</si>
  <si>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</si>
  <si>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</si>
  <si>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</si>
  <si>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</si>
  <si>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</si>
  <si>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</si>
  <si>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</si>
  <si>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</si>
  <si>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</si>
  <si>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</si>
  <si>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</si>
  <si>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</si>
  <si>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</si>
  <si>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</si>
  <si>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</si>
  <si>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</si>
  <si>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</si>
  <si>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</si>
  <si>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</si>
  <si>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</si>
  <si>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</si>
  <si>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</si>
  <si>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</si>
  <si>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</si>
  <si>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</si>
  <si>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</si>
  <si>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</si>
  <si>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</si>
  <si>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</si>
  <si>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</si>
  <si>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</si>
  <si>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</si>
  <si>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</si>
  <si>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</si>
  <si>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</si>
  <si>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</si>
  <si>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</si>
  <si>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</si>
  <si>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</si>
  <si>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</si>
  <si>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</si>
  <si>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</si>
  <si>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</si>
  <si>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</si>
  <si>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</si>
  <si>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</si>
  <si>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</si>
  <si>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</si>
  <si>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</si>
  <si>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</si>
  <si>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</si>
  <si>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</si>
  <si>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</si>
  <si>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</si>
  <si>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</si>
  <si>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</si>
  <si>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</si>
  <si>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</si>
  <si>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</si>
  <si>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</si>
  <si>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</si>
  <si>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</si>
  <si>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</si>
  <si>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</si>
  <si>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</si>
  <si>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</si>
  <si>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</si>
  <si>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</si>
  <si>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</si>
  <si>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</si>
  <si>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</si>
  <si>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</si>
  <si>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</si>
  <si>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</si>
  <si>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</si>
  <si>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</si>
  <si>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</si>
  <si>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</si>
  <si>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</si>
  <si>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</si>
  <si>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</si>
  <si>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</si>
  <si>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</si>
  <si>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</si>
  <si>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</si>
  <si>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</si>
  <si>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</si>
  <si>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</si>
  <si>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</si>
  <si>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</si>
  <si>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</si>
  <si>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</si>
  <si>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</si>
  <si>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</si>
  <si>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</si>
  <si>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</si>
  <si>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</si>
  <si>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</si>
  <si>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</si>
  <si>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</si>
  <si>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</si>
  <si>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</si>
  <si>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</si>
  <si>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</si>
  <si>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</si>
  <si>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</si>
  <si>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</si>
  <si>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</si>
  <si>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</si>
  <si>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</si>
  <si>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</si>
  <si>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</si>
  <si>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</si>
  <si>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</si>
  <si>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</si>
  <si>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</si>
  <si>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</si>
  <si>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</si>
  <si>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</si>
  <si>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</si>
  <si>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</si>
  <si>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</si>
  <si>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</si>
  <si>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</si>
  <si>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</si>
  <si>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</si>
  <si>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</si>
  <si>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</si>
  <si>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</si>
  <si>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</si>
  <si>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</si>
  <si>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</si>
  <si>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</si>
  <si>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</si>
  <si>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</si>
  <si>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</si>
  <si>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</si>
  <si>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</si>
  <si>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</si>
  <si>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</si>
  <si>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</si>
  <si>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</si>
  <si>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</si>
  <si>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</si>
  <si>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</si>
  <si>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</si>
  <si>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</si>
  <si>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</si>
  <si>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</si>
  <si>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</si>
  <si>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</si>
  <si>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</si>
  <si>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</si>
  <si>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</si>
  <si>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</si>
  <si>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</si>
  <si>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</si>
  <si>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</si>
  <si>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</si>
  <si>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</si>
  <si>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</si>
  <si>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</si>
  <si>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</si>
  <si>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</si>
  <si>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</si>
  <si>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</si>
  <si>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</si>
  <si>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</si>
  <si>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</si>
  <si>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</si>
  <si>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</si>
  <si>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</si>
  <si>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</si>
  <si>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</si>
  <si>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</si>
  <si>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</si>
  <si>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</si>
  <si>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</si>
  <si>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</si>
  <si>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</si>
  <si>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</si>
  <si>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</si>
  <si>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</si>
  <si>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</si>
  <si>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</si>
  <si>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</si>
  <si>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</si>
  <si>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</si>
  <si>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</si>
  <si>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</si>
  <si>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</si>
  <si>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</si>
  <si>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</si>
  <si>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</si>
  <si>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</si>
  <si>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</si>
  <si>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</si>
  <si>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</si>
  <si>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</si>
  <si>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</si>
  <si>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</si>
  <si>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</si>
  <si>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</si>
  <si>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</si>
  <si>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</si>
  <si>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</si>
  <si>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</si>
  <si>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</si>
  <si>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</si>
  <si>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</si>
  <si>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</si>
  <si>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</si>
  <si>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</si>
  <si>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</si>
  <si>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</si>
  <si>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</si>
  <si>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</si>
  <si>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</si>
  <si>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</si>
  <si>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</si>
  <si>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</si>
  <si>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</si>
  <si>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</si>
  <si>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</si>
  <si>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</si>
  <si>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</si>
  <si>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</si>
  <si>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</si>
  <si>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</si>
  <si>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</si>
  <si>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</si>
  <si>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</si>
  <si>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</si>
  <si>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</si>
  <si>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</si>
  <si>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</si>
  <si>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</si>
  <si>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</si>
  <si>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</si>
  <si>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</si>
  <si>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</si>
  <si>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</si>
  <si>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</si>
  <si>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</si>
  <si>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</si>
  <si>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</si>
  <si>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</si>
  <si>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</si>
  <si>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</si>
  <si>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</si>
  <si>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</si>
  <si>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</si>
  <si>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</si>
  <si>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</si>
  <si>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</si>
  <si>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</si>
  <si>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</si>
  <si>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</si>
  <si>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</si>
  <si>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</si>
  <si>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</si>
  <si>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</si>
  <si>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</si>
  <si>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</si>
  <si>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</si>
  <si>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</si>
  <si>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</si>
  <si>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</si>
  <si>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</si>
  <si>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</si>
  <si>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</si>
  <si>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</si>
  <si>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</si>
  <si>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</si>
  <si>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</si>
  <si>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</si>
  <si>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</si>
  <si>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</si>
  <si>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</si>
  <si>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</si>
  <si>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</si>
  <si>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</si>
  <si>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</si>
  <si>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</si>
  <si>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</si>
  <si>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</si>
  <si>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</si>
  <si>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</si>
  <si>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</si>
  <si>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</si>
  <si>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</si>
  <si>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</si>
  <si>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</si>
  <si>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</si>
  <si>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</si>
  <si>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</si>
  <si>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</si>
  <si>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</si>
  <si>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</si>
  <si>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</si>
  <si>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</si>
  <si>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</si>
  <si>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</si>
  <si>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</si>
  <si>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</si>
  <si>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</si>
  <si>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</si>
  <si>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</si>
  <si>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</si>
  <si>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</si>
  <si>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</si>
  <si>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</si>
  <si>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</si>
  <si>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</si>
  <si>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</si>
  <si>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</si>
  <si>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</si>
  <si>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</si>
  <si>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</si>
  <si>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</si>
  <si>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</si>
  <si>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</si>
  <si>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</si>
  <si>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</si>
  <si>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</si>
  <si>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</si>
  <si>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</si>
  <si>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</si>
  <si>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</si>
  <si>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</si>
  <si>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</si>
  <si>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</si>
  <si>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</si>
  <si>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</si>
  <si>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</si>
  <si>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</si>
  <si>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</si>
  <si>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</si>
  <si>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</si>
  <si>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</si>
  <si>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</si>
  <si>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</si>
  <si>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</si>
  <si>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</si>
  <si>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</si>
  <si>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</si>
  <si>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</si>
  <si>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</si>
  <si>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</si>
  <si>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</si>
  <si>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</si>
  <si>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</si>
  <si>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</si>
  <si>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</si>
  <si>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</si>
  <si>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</si>
  <si>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</si>
  <si>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</si>
  <si>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</si>
  <si>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</si>
  <si>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</si>
  <si>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</si>
  <si>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</si>
  <si>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</si>
  <si>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</si>
  <si>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</si>
  <si>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</si>
  <si>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</si>
  <si>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</si>
  <si>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</si>
  <si>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</si>
  <si>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</si>
  <si>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</si>
  <si>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</si>
  <si>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</si>
  <si>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</si>
  <si>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</si>
  <si>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</si>
  <si>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</si>
  <si>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</si>
  <si>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</si>
  <si>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</si>
  <si>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</si>
  <si>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</si>
  <si>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</si>
  <si>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</si>
  <si>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</si>
  <si>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</si>
  <si>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</si>
  <si>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</si>
  <si>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</si>
  <si>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</si>
  <si>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</si>
  <si>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</si>
  <si>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</si>
  <si>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</si>
  <si>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</si>
  <si>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</si>
  <si>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</si>
  <si>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</si>
  <si>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</si>
  <si>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</si>
  <si>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</si>
  <si>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</si>
  <si>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</si>
  <si>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</si>
  <si>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</si>
  <si>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</si>
  <si>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</si>
  <si>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</si>
  <si>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</si>
  <si>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</si>
  <si>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</si>
  <si>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</si>
  <si>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</si>
  <si>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</si>
  <si>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</si>
  <si>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</si>
  <si>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</si>
  <si>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</si>
  <si>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</si>
  <si>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</si>
  <si>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</si>
  <si>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</si>
  <si>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</si>
  <si>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</si>
  <si>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</si>
  <si>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</si>
  <si>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</si>
  <si>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</si>
  <si>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</si>
  <si>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</si>
  <si>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</si>
  <si>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</si>
  <si>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</si>
  <si>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</si>
  <si>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</si>
  <si>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</si>
  <si>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</si>
  <si>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</si>
  <si>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</si>
  <si>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</si>
  <si>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</si>
  <si>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</si>
  <si>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</si>
  <si>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</si>
  <si>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</si>
  <si>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</si>
  <si>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</si>
  <si>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</si>
  <si>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</si>
  <si>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</si>
  <si>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</si>
  <si>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</si>
  <si>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</si>
  <si>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</si>
  <si>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</si>
  <si>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</si>
  <si>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</si>
  <si>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</si>
  <si>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</si>
  <si>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</si>
  <si>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</si>
  <si>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</si>
  <si>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</si>
  <si>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</si>
  <si>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</si>
  <si>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</si>
  <si>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</si>
  <si>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</si>
  <si>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</si>
  <si>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</si>
  <si>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</si>
  <si>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</si>
  <si>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</si>
  <si>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</si>
  <si>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</si>
  <si>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</si>
  <si>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</si>
  <si>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</si>
  <si>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</si>
  <si>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</si>
  <si>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</si>
  <si>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</si>
  <si>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</si>
  <si>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</si>
  <si>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</si>
  <si>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</si>
  <si>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</si>
  <si>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</si>
  <si>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</si>
  <si>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</si>
  <si>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</si>
  <si>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</si>
  <si>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</si>
  <si>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</si>
  <si>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</si>
  <si>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</si>
  <si>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</si>
  <si>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</si>
  <si>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</si>
  <si>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</si>
  <si>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</si>
  <si>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</si>
  <si>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</si>
  <si>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</si>
  <si>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</si>
  <si>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</si>
  <si>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</si>
  <si>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</si>
  <si>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</si>
  <si>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</si>
  <si>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</si>
  <si>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</si>
  <si>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</si>
  <si>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</si>
  <si>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</si>
  <si>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</si>
  <si>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</si>
  <si>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</si>
  <si>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</si>
  <si>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</si>
  <si>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</si>
  <si>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</si>
  <si>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</si>
  <si>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</si>
  <si>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</si>
  <si>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</si>
  <si>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</si>
  <si>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</si>
  <si>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</si>
  <si>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</si>
  <si>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</si>
  <si>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</si>
  <si>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</si>
  <si>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</si>
  <si>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</si>
  <si>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</si>
  <si>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</si>
  <si>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</si>
  <si>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</si>
  <si>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</si>
  <si>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</si>
  <si>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</si>
  <si>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</si>
  <si>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</si>
  <si>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</si>
  <si>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</si>
  <si>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</si>
  <si>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</si>
  <si>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</si>
  <si>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</si>
  <si>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</si>
  <si>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</si>
  <si>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</si>
  <si>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</si>
  <si>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</si>
  <si>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</si>
  <si>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</si>
  <si>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</si>
  <si>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</si>
  <si>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</si>
  <si>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</si>
  <si>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</si>
  <si>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</si>
  <si>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</si>
  <si>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</si>
  <si>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</si>
  <si>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</si>
  <si>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</si>
  <si>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</si>
  <si>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</si>
  <si>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</si>
  <si>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</si>
  <si>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</si>
  <si>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</si>
  <si>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</si>
  <si>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</si>
  <si>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</si>
  <si>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</si>
  <si>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</si>
  <si>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</si>
  <si>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</si>
  <si>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</si>
  <si>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</si>
  <si>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</si>
  <si>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</si>
  <si>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</si>
  <si>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</si>
  <si>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</si>
  <si>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</si>
  <si>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</si>
  <si>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</si>
  <si>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</si>
  <si>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</si>
  <si>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</si>
  <si>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</si>
  <si>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</si>
  <si>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</si>
  <si>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</si>
  <si>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</si>
  <si>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</si>
  <si>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</si>
  <si>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</si>
  <si>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</si>
  <si>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</si>
  <si>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</si>
  <si>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</si>
  <si>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</si>
  <si>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</si>
  <si>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</si>
  <si>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</si>
  <si>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</si>
  <si>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</si>
  <si>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</si>
  <si>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</si>
  <si>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</si>
  <si>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</si>
  <si>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</si>
  <si>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</si>
  <si>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</si>
  <si>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</si>
  <si>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</si>
  <si>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</si>
  <si>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</si>
  <si>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</si>
  <si>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</si>
  <si>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</si>
  <si>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</si>
  <si>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</si>
  <si>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</si>
  <si>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</si>
  <si>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</si>
  <si>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</si>
  <si>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</si>
  <si>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</si>
  <si>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</si>
  <si>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</si>
  <si>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</si>
  <si>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</si>
  <si>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</si>
  <si>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</si>
  <si>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</si>
  <si>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</si>
  <si>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</si>
  <si>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</si>
  <si>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</si>
  <si>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</si>
  <si>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</si>
  <si>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</si>
  <si>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</si>
  <si>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</si>
  <si>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</si>
  <si>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</si>
  <si>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</si>
  <si>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</si>
  <si>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</si>
  <si>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</si>
  <si>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</si>
  <si>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</si>
  <si>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</si>
  <si>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</si>
  <si>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</si>
  <si>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</si>
  <si>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</si>
  <si>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</si>
  <si>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</si>
  <si>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</si>
  <si>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</si>
  <si>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</si>
  <si>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</si>
  <si>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</si>
  <si>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</si>
  <si>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</si>
  <si>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</si>
  <si>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</si>
  <si>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</si>
  <si>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</si>
  <si>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</si>
  <si>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</si>
  <si>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</si>
  <si>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</si>
  <si>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</si>
  <si>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</si>
  <si>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</si>
  <si>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</si>
  <si>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</si>
  <si>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</si>
  <si>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</si>
  <si>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</si>
  <si>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</si>
  <si>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</si>
  <si>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</si>
  <si>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</si>
  <si>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</si>
  <si>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</si>
  <si>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</si>
  <si>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</si>
  <si>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</si>
  <si>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</si>
  <si>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</si>
  <si>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</si>
  <si>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</si>
  <si>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</si>
  <si>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</si>
  <si>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</si>
  <si>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</si>
  <si>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</si>
  <si>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</si>
  <si>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</si>
  <si>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</si>
  <si>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</si>
  <si>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</si>
  <si>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</si>
  <si>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</si>
  <si>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</si>
  <si>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</si>
  <si>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</si>
  <si>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</si>
  <si>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</si>
  <si>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</si>
  <si>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</si>
  <si>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</si>
  <si>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</si>
  <si>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</si>
  <si>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</si>
  <si>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</si>
  <si>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</si>
  <si>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</si>
  <si>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</si>
  <si>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</si>
  <si>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</si>
  <si>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</si>
  <si>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</si>
  <si>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</si>
  <si>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</si>
  <si>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</si>
  <si>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</si>
  <si>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</si>
  <si>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</si>
  <si>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</si>
  <si>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</si>
  <si>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</si>
  <si>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</si>
  <si>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</si>
  <si>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</si>
  <si>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</si>
  <si>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</si>
  <si>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</si>
  <si>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</si>
  <si>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</si>
  <si>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</si>
  <si>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</si>
  <si>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</si>
  <si>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</si>
  <si>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</si>
  <si>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</si>
  <si>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</si>
  <si>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</si>
  <si>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</si>
  <si>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</si>
  <si>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</si>
  <si>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</si>
  <si>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</si>
  <si>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</si>
  <si>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</si>
  <si>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</si>
  <si>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</si>
  <si>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</si>
  <si>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</si>
  <si>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</si>
  <si>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</si>
  <si>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</si>
  <si>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</si>
  <si>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</si>
  <si>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</si>
  <si>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</si>
  <si>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</si>
  <si>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</si>
  <si>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</si>
  <si>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</si>
  <si>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</si>
  <si>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</si>
  <si>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</si>
  <si>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</si>
  <si>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</si>
  <si>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</si>
  <si>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</si>
  <si>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</si>
  <si>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</si>
  <si>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</si>
  <si>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</si>
  <si>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</si>
  <si>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</si>
  <si>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</si>
  <si>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</si>
  <si>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</si>
  <si>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</si>
  <si>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</si>
  <si>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</si>
  <si>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</si>
  <si>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</si>
  <si>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</si>
  <si>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</si>
  <si>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</si>
  <si>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</si>
  <si>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</si>
  <si>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</si>
  <si>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</si>
  <si>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</si>
  <si>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</si>
  <si>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</si>
  <si>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</si>
  <si>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</si>
  <si>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</si>
  <si>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</si>
  <si>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</si>
  <si>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</si>
  <si>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</si>
  <si>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</si>
  <si>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</si>
  <si>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</si>
  <si>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</si>
  <si>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</si>
  <si>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</si>
  <si>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</si>
  <si>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</si>
  <si>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</si>
  <si>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</si>
  <si>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</si>
  <si>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</si>
  <si>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</si>
  <si>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</si>
  <si>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</si>
  <si>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</si>
  <si>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</si>
  <si>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</si>
  <si>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</si>
  <si>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</si>
  <si>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</si>
  <si>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</si>
  <si>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</si>
  <si>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</si>
  <si>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</si>
  <si>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</si>
  <si>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</si>
  <si>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</si>
  <si>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</si>
  <si>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</si>
  <si>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</si>
  <si>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</si>
  <si>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</si>
  <si>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</si>
  <si>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</si>
  <si>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</si>
  <si>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</si>
  <si>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</si>
  <si>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</si>
  <si>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</si>
  <si>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</si>
  <si>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</si>
  <si>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</si>
  <si>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</si>
  <si>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</si>
  <si>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</si>
  <si>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</si>
  <si>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</si>
  <si>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</si>
  <si>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</si>
  <si>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</si>
  <si>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</si>
  <si>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</si>
  <si>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</si>
  <si>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</si>
  <si>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</si>
  <si>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</si>
  <si>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</si>
  <si>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</si>
  <si>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</si>
  <si>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</si>
  <si>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</si>
  <si>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</si>
  <si>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</si>
  <si>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</si>
  <si>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</si>
  <si>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</si>
  <si>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</si>
  <si>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</si>
  <si>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</si>
  <si>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</si>
  <si>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</si>
  <si>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</si>
  <si>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</si>
  <si>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</si>
  <si>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</si>
  <si>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</si>
  <si>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</si>
  <si>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</si>
  <si>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</si>
  <si>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</si>
  <si>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</si>
  <si>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</si>
  <si>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</si>
  <si>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</si>
  <si>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</si>
  <si>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</si>
  <si>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</si>
  <si>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</si>
  <si>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</si>
  <si>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</si>
  <si>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</si>
  <si>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</si>
  <si>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</si>
  <si>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</si>
  <si>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</si>
  <si>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</si>
  <si>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</si>
  <si>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</si>
  <si>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</si>
  <si>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</si>
  <si>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</si>
  <si>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</si>
  <si>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</si>
  <si>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</si>
  <si>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</si>
  <si>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</si>
  <si>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</si>
  <si>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</si>
  <si>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</si>
  <si>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</si>
  <si>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</si>
  <si>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</si>
  <si>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</si>
  <si>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</si>
  <si>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</si>
  <si>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</si>
  <si>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</si>
  <si>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</si>
  <si>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</si>
  <si>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</si>
  <si>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</si>
  <si>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</si>
  <si>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</si>
  <si>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</si>
  <si>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</si>
  <si>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</si>
  <si>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</si>
  <si>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</si>
  <si>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</si>
  <si>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</si>
  <si>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</si>
  <si>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</si>
  <si>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</si>
  <si>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</si>
  <si>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</si>
  <si>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</si>
  <si>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</si>
  <si>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</si>
  <si>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</si>
  <si>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</si>
  <si>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</si>
  <si>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</si>
  <si>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</si>
  <si>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</si>
  <si>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</si>
  <si>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</si>
  <si>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</si>
  <si>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</si>
  <si>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</si>
  <si>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</si>
  <si>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</si>
  <si>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</si>
  <si>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</si>
  <si>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</si>
  <si>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</si>
  <si>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</si>
  <si>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</si>
  <si>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</si>
  <si>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</si>
  <si>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</si>
  <si>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</si>
  <si>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</si>
  <si>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</si>
  <si>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</si>
  <si>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</si>
  <si>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</si>
  <si>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</si>
  <si>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</si>
  <si>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</si>
  <si>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</si>
  <si>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</si>
  <si>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</si>
  <si>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</si>
  <si>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</si>
  <si>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</si>
  <si>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</si>
  <si>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</si>
  <si>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</si>
  <si>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</si>
  <si>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</si>
  <si>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</si>
  <si>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</si>
  <si>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</si>
  <si>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</si>
  <si>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</si>
  <si>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</si>
  <si>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</si>
  <si>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</si>
  <si>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</si>
  <si>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</si>
  <si>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</si>
  <si>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</si>
  <si>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</si>
  <si>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</si>
  <si>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</si>
  <si>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</si>
  <si>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</si>
  <si>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</si>
  <si>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</si>
  <si>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</si>
  <si>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</si>
  <si>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</si>
  <si>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</si>
  <si>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</si>
  <si>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</si>
  <si>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</si>
  <si>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</si>
  <si>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</si>
  <si>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</si>
  <si>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</si>
  <si>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</si>
  <si>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</si>
  <si>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</si>
  <si>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</si>
  <si>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</si>
  <si>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</si>
  <si>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</si>
  <si>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</si>
  <si>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</si>
  <si>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</si>
  <si>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</si>
  <si>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</si>
  <si>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</si>
  <si>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</si>
  <si>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</si>
  <si>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</si>
  <si>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</si>
  <si>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</si>
  <si>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</si>
  <si>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</si>
  <si>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</si>
  <si>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</si>
  <si>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</si>
  <si>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</si>
  <si>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</si>
  <si>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</si>
  <si>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</si>
  <si>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</si>
  <si>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</si>
  <si>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</si>
  <si>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</si>
  <si>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</si>
  <si>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</si>
  <si>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</si>
  <si>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</si>
  <si>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</si>
  <si>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</si>
  <si>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</si>
  <si>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</si>
  <si>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</si>
  <si>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</si>
  <si>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</si>
  <si>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</si>
  <si>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</si>
  <si>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</si>
  <si>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</si>
  <si>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</si>
  <si>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</si>
  <si>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</si>
  <si>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</si>
  <si>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</si>
  <si>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</si>
  <si>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</si>
  <si>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</si>
  <si>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</si>
  <si>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</si>
  <si>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</si>
  <si>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</si>
  <si>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</si>
  <si>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</si>
  <si>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</si>
  <si>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</si>
  <si>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</si>
  <si>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</si>
  <si>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</si>
  <si>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</si>
  <si>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</si>
  <si>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</si>
  <si>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</si>
  <si>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</si>
  <si>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</si>
  <si>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</si>
  <si>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</si>
  <si>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</si>
  <si>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</si>
  <si>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</si>
  <si>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</si>
  <si>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</si>
  <si>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</si>
  <si>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</si>
  <si>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</si>
  <si>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</si>
  <si>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</si>
  <si>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</si>
  <si>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</si>
  <si>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</si>
  <si>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</si>
  <si>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</si>
  <si>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</si>
  <si>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</si>
  <si>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</si>
  <si>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</si>
  <si>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</si>
  <si>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</si>
  <si>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</si>
  <si>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</si>
  <si>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</si>
  <si>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</si>
  <si>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</si>
  <si>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</si>
  <si>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</si>
  <si>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</si>
  <si>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</si>
  <si>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</si>
  <si>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</si>
  <si>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</si>
  <si>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</si>
  <si>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</si>
  <si>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</si>
  <si>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</si>
  <si>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</si>
  <si>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</si>
  <si>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</si>
  <si>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</si>
  <si>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</si>
  <si>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</si>
  <si>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</si>
  <si>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</si>
  <si>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</si>
  <si>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</si>
  <si>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</si>
  <si>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</si>
  <si>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</si>
  <si>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</si>
  <si>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</si>
  <si>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</si>
  <si>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</si>
  <si>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</si>
  <si>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</si>
  <si>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</si>
  <si>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</si>
  <si>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</si>
  <si>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</si>
  <si>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</si>
  <si>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</si>
  <si>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</si>
  <si>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</si>
  <si>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</si>
  <si>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</si>
  <si>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</si>
  <si>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</si>
  <si>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</si>
  <si>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</si>
  <si>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</si>
  <si>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</si>
  <si>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</si>
  <si>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</si>
  <si>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</si>
  <si>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</si>
  <si>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</si>
  <si>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</si>
  <si>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</si>
  <si>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</si>
  <si>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</si>
  <si>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</si>
  <si>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</si>
  <si>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</si>
  <si>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</si>
  <si>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</si>
  <si>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</si>
  <si>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</si>
  <si>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</si>
  <si>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</si>
  <si>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</si>
  <si>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</si>
  <si>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</si>
  <si>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</si>
  <si>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</si>
  <si>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</si>
  <si>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</si>
  <si>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</si>
  <si>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</si>
  <si>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</si>
  <si>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</si>
  <si>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</si>
  <si>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</si>
  <si>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</si>
  <si>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</si>
  <si>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</si>
  <si>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</si>
  <si>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</si>
  <si>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</si>
  <si>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</si>
  <si>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</si>
  <si>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</si>
  <si>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</si>
  <si>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</si>
  <si>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</si>
  <si>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</si>
  <si>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</si>
  <si>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</si>
  <si>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</si>
  <si>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</si>
  <si>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</si>
  <si>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</si>
  <si>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</si>
  <si>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</si>
  <si>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</si>
  <si>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</si>
  <si>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</si>
  <si>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</si>
  <si>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</si>
  <si>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</si>
  <si>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</si>
  <si>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</si>
  <si>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</si>
  <si>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</si>
  <si>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</si>
  <si>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</si>
  <si>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</si>
  <si>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</si>
  <si>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</si>
  <si>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</si>
  <si>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</si>
  <si>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</si>
  <si>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</si>
  <si>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</si>
  <si>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</si>
  <si>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</si>
  <si>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</si>
  <si>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</si>
  <si>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</si>
  <si>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</si>
  <si>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</si>
  <si>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</si>
  <si>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</si>
  <si>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</si>
  <si>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</si>
  <si>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</si>
  <si>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</si>
  <si>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</si>
  <si>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</si>
  <si>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</si>
  <si>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</si>
  <si>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</si>
  <si>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</si>
  <si>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</si>
  <si>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</si>
  <si>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</si>
  <si>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</si>
  <si>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</si>
  <si>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</si>
  <si>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</si>
  <si>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</si>
  <si>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</si>
  <si>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</si>
  <si>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</si>
  <si>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</si>
  <si>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</si>
  <si>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</si>
  <si>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</si>
  <si>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</si>
  <si>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</si>
  <si>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</si>
  <si>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</si>
  <si>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</si>
  <si>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</si>
  <si>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</si>
  <si>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</si>
  <si>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</si>
  <si>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</si>
  <si>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</si>
  <si>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</si>
  <si>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</si>
  <si>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</si>
  <si>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</si>
  <si>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</si>
  <si>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</si>
  <si>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</si>
  <si>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</si>
  <si>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</si>
  <si>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</si>
  <si>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</si>
  <si>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</si>
  <si>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</si>
  <si>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</si>
  <si>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</si>
  <si>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</si>
  <si>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</si>
  <si>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</si>
  <si>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</si>
  <si>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</si>
  <si>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</si>
  <si>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</si>
  <si>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</si>
  <si>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</si>
  <si>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</si>
  <si>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</si>
  <si>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</si>
  <si>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</si>
  <si>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</si>
  <si>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</si>
  <si>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</si>
  <si>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</si>
  <si>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</si>
  <si>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</si>
  <si>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</si>
  <si>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</si>
  <si>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</si>
  <si>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</si>
  <si>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</si>
  <si>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</si>
  <si>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</si>
  <si>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</si>
  <si>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</si>
  <si>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</si>
  <si>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</si>
  <si>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</si>
  <si>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</si>
  <si>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</si>
  <si>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</si>
  <si>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</si>
  <si>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</si>
  <si>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</si>
  <si>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</si>
  <si>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</si>
  <si>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</si>
  <si>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</si>
  <si>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</si>
  <si>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</si>
  <si>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</si>
  <si>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</si>
  <si>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</si>
  <si>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</si>
  <si>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</si>
  <si>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</si>
  <si>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</si>
  <si>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</si>
  <si>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</si>
  <si>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</si>
  <si>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</si>
  <si>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</si>
  <si>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</si>
  <si>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</si>
  <si>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</si>
  <si>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</si>
  <si>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</si>
  <si>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</si>
  <si>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</si>
  <si>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</si>
  <si>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</si>
  <si>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</si>
  <si>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</si>
  <si>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</si>
  <si>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</si>
  <si>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</si>
  <si>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</si>
  <si>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</si>
  <si>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</si>
  <si>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</si>
  <si>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</si>
  <si>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</si>
  <si>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</si>
  <si>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</si>
  <si>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</si>
  <si>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</si>
  <si>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</si>
  <si>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</si>
  <si>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</si>
  <si>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</si>
  <si>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</si>
  <si>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</si>
  <si>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</si>
  <si>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</si>
  <si>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</si>
  <si>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</si>
  <si>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</si>
  <si>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</si>
  <si>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</si>
  <si>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</si>
  <si>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</si>
  <si>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</si>
  <si>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</si>
  <si>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</si>
  <si>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</si>
  <si>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</si>
  <si>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</si>
  <si>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</si>
  <si>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</si>
  <si>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</si>
  <si>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</si>
  <si>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</si>
  <si>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</si>
  <si>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</si>
  <si>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</si>
  <si>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</si>
  <si>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</si>
  <si>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</si>
  <si>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</si>
  <si>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</si>
  <si>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</si>
  <si>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</si>
  <si>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</si>
  <si>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</si>
  <si>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</si>
  <si>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</si>
  <si>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</si>
  <si>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</si>
  <si>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</si>
  <si>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</si>
  <si>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</si>
  <si>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</si>
  <si>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</si>
  <si>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</si>
  <si>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</si>
  <si>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</si>
  <si>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</si>
  <si>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</si>
  <si>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</si>
  <si>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</si>
  <si>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</si>
  <si>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</si>
  <si>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</si>
  <si>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</si>
  <si>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</si>
  <si>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</si>
  <si>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</si>
  <si>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</si>
  <si>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</si>
  <si>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</si>
  <si>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</si>
  <si>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</si>
  <si>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</si>
  <si>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</si>
  <si>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</si>
  <si>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</si>
  <si>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</si>
  <si>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</si>
  <si>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</si>
  <si>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</si>
  <si>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</si>
  <si>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</si>
  <si>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</si>
  <si>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</si>
  <si>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</si>
  <si>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</si>
  <si>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</si>
  <si>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</si>
  <si>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</si>
  <si>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</si>
  <si>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</si>
  <si>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</si>
  <si>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</si>
  <si>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</si>
  <si>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</si>
  <si>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</si>
  <si>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</si>
  <si>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</si>
  <si>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</si>
  <si>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</si>
  <si>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</si>
  <si>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</si>
  <si>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</si>
  <si>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</si>
  <si>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</si>
  <si>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</si>
  <si>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</si>
  <si>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</si>
  <si>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</si>
  <si>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</si>
  <si>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</si>
  <si>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</si>
  <si>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</si>
  <si>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</si>
  <si>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</si>
  <si>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</si>
  <si>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</si>
  <si>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</si>
  <si>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</si>
  <si>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</si>
  <si>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</si>
  <si>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</si>
  <si>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</si>
  <si>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</si>
  <si>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</si>
  <si>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</si>
  <si>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</si>
  <si>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</si>
  <si>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</si>
  <si>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</si>
  <si>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</si>
  <si>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</si>
  <si>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</si>
  <si>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</si>
  <si>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</si>
  <si>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</si>
  <si>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</si>
  <si>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</si>
  <si>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</si>
  <si>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</si>
  <si>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</si>
  <si>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</si>
  <si>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</si>
  <si>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</si>
  <si>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</si>
  <si>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</si>
  <si>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</si>
  <si>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</si>
  <si>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</si>
  <si>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</si>
  <si>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</si>
  <si>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</si>
  <si>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</si>
  <si>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</si>
  <si>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</si>
  <si>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</si>
  <si>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</si>
  <si>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</si>
  <si>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</si>
  <si>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</si>
  <si>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</si>
  <si>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</si>
  <si>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</si>
  <si>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</si>
  <si>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</si>
  <si>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</si>
  <si>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</si>
  <si>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</si>
  <si>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</si>
  <si>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</si>
  <si>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</si>
  <si>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</si>
  <si>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</si>
  <si>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</si>
  <si>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</si>
  <si>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</si>
  <si>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</si>
  <si>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</si>
  <si>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</si>
  <si>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</si>
  <si>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</si>
  <si>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</si>
  <si>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</si>
  <si>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</si>
  <si>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</si>
  <si>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</si>
  <si>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</si>
  <si>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</si>
  <si>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</si>
  <si>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</si>
  <si>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</si>
  <si>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</si>
  <si>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</si>
  <si>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</si>
  <si>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</si>
  <si>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</si>
  <si>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</si>
  <si>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</si>
  <si>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</si>
  <si>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</si>
  <si>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</si>
  <si>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</si>
  <si>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</si>
  <si>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</si>
  <si>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</si>
  <si>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</si>
  <si>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</si>
  <si>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</si>
  <si>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</si>
  <si>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</si>
  <si>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</si>
  <si>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</si>
  <si>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</si>
  <si>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</si>
  <si>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</si>
  <si>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</si>
  <si>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</si>
  <si>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</si>
  <si>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</si>
  <si>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</si>
  <si>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</si>
  <si>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</si>
  <si>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</si>
  <si>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</si>
  <si>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</si>
  <si>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</si>
  <si>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</si>
  <si>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</si>
  <si>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</si>
  <si>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</si>
  <si>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</si>
  <si>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</si>
  <si>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</si>
  <si>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</si>
  <si>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</si>
  <si>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</si>
  <si>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</si>
  <si>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</si>
  <si>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</si>
  <si>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</si>
  <si>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</si>
  <si>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</si>
  <si>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</si>
  <si>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</si>
  <si>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</si>
  <si>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</si>
  <si>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</si>
  <si>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</si>
  <si>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</si>
  <si>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</si>
  <si>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</si>
  <si>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</si>
  <si>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</si>
  <si>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</si>
  <si>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</si>
  <si>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</si>
  <si>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</si>
  <si>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</si>
  <si>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</si>
  <si>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</si>
  <si>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</si>
  <si>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</si>
  <si>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</si>
  <si>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</si>
  <si>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</si>
  <si>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</si>
  <si>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</si>
  <si>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</si>
  <si>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</si>
  <si>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</si>
  <si>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</si>
  <si>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</si>
  <si>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</si>
  <si>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</si>
  <si>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</si>
  <si>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</si>
  <si>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</si>
  <si>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</si>
  <si>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</si>
  <si>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</si>
  <si>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</si>
  <si>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</si>
  <si>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</si>
  <si>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</si>
  <si>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</si>
  <si>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</si>
  <si>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</si>
  <si>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</si>
  <si>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</si>
  <si>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</si>
  <si>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</si>
  <si>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</si>
  <si>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</si>
  <si>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</si>
  <si>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</si>
  <si>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</si>
  <si>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</si>
  <si>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</si>
  <si>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</si>
  <si>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</si>
  <si>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</si>
  <si>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</si>
  <si>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</si>
  <si>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</si>
  <si>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</si>
  <si>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</si>
  <si>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</si>
  <si>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</si>
  <si>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</si>
  <si>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</si>
  <si>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</si>
  <si>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</si>
  <si>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</si>
  <si>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</si>
  <si>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</si>
  <si>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</si>
  <si>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</si>
  <si>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</si>
  <si>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</si>
  <si>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</si>
  <si>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</si>
  <si>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</si>
  <si>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</si>
  <si>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</si>
  <si>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</si>
  <si>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</si>
  <si>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</si>
  <si>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</si>
  <si>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</si>
  <si>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</si>
  <si>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</si>
  <si>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</si>
  <si>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</si>
  <si>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</si>
  <si>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</si>
  <si>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</si>
  <si>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</si>
  <si>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</si>
  <si>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</si>
  <si>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</si>
  <si>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</si>
  <si>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</si>
  <si>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</si>
  <si>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</si>
  <si>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</si>
  <si>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</si>
  <si>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</si>
  <si>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</si>
  <si>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</si>
  <si>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</si>
  <si>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</si>
  <si>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</si>
  <si>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</si>
  <si>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</si>
  <si>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</si>
  <si>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</si>
  <si>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</si>
  <si>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</si>
  <si>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</si>
  <si>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</si>
  <si>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</si>
  <si>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</si>
  <si>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</si>
  <si>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</si>
  <si>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</si>
  <si>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</si>
  <si>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</si>
  <si>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</si>
  <si>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</si>
  <si>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</si>
  <si>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</si>
  <si>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</si>
  <si>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</si>
  <si>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</si>
  <si>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</si>
  <si>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</si>
  <si>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</si>
  <si>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</si>
  <si>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</si>
  <si>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</si>
  <si>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</si>
  <si>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</si>
  <si>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</si>
  <si>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</si>
  <si>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</si>
  <si>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</si>
  <si>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</si>
  <si>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</si>
  <si>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</si>
  <si>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</si>
  <si>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</si>
  <si>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</si>
  <si>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</si>
  <si>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</si>
  <si>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</si>
  <si>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</si>
  <si>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</si>
  <si>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</si>
  <si>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</si>
  <si>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</si>
  <si>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</si>
  <si>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</si>
  <si>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</si>
  <si>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</si>
  <si>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</si>
  <si>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</si>
  <si>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</si>
  <si>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</si>
  <si>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</si>
  <si>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</si>
  <si>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</si>
  <si>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</si>
  <si>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</si>
  <si>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</si>
  <si>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</si>
  <si>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</si>
  <si>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</si>
  <si>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</si>
  <si>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</si>
  <si>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</si>
  <si>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</si>
  <si>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</si>
  <si>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</si>
  <si>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</si>
  <si>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</si>
  <si>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</si>
  <si>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</si>
  <si>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</si>
  <si>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</si>
  <si>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</si>
  <si>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</si>
  <si>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</si>
  <si>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</si>
  <si>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</si>
  <si>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</si>
  <si>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</si>
  <si>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</si>
  <si>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</si>
  <si>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</si>
  <si>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</si>
  <si>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</si>
  <si>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</si>
  <si>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</si>
  <si>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</si>
  <si>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</si>
  <si>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</si>
  <si>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</si>
  <si>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</si>
  <si>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</si>
  <si>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</si>
  <si>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</si>
  <si>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</si>
  <si>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</si>
  <si>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</si>
  <si>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</si>
  <si>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</si>
  <si>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</si>
  <si>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</si>
  <si>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</si>
  <si>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</si>
  <si>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</si>
  <si>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</si>
  <si>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</si>
  <si>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</si>
  <si>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</si>
  <si>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</si>
  <si>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</si>
  <si>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</si>
  <si>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</si>
  <si>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</si>
  <si>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</si>
  <si>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</si>
  <si>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</si>
  <si>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</si>
  <si>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</si>
  <si>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</si>
  <si>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</si>
  <si>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</si>
  <si>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</si>
  <si>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</si>
  <si>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</si>
  <si>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</si>
  <si>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</si>
  <si>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</si>
  <si>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</si>
  <si>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</si>
  <si>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</si>
  <si>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</si>
  <si>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</si>
  <si>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</si>
  <si>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</si>
  <si>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</si>
  <si>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</si>
  <si>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</si>
  <si>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</si>
  <si>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</si>
  <si>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</si>
  <si>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</si>
  <si>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</si>
  <si>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</si>
  <si>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</si>
  <si>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</si>
  <si>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</si>
  <si>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</si>
  <si>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</si>
  <si>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</si>
  <si>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</si>
  <si>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</si>
  <si>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</si>
  <si>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</si>
  <si>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</si>
  <si>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</si>
  <si>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</si>
  <si>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</si>
  <si>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</si>
  <si>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</si>
  <si>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</si>
  <si>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</si>
  <si>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</si>
  <si>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</si>
  <si>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</si>
  <si>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</si>
  <si>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</si>
  <si>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</si>
  <si>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</si>
  <si>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</si>
  <si>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</si>
  <si>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</si>
  <si>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</si>
  <si>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</si>
  <si>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</si>
  <si>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</si>
  <si>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</si>
  <si>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</si>
  <si>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</si>
  <si>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</si>
  <si>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</si>
  <si>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</si>
  <si>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</si>
  <si>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</si>
  <si>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</si>
  <si>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</si>
  <si>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</si>
  <si>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</si>
  <si>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</si>
  <si>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</si>
  <si>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</si>
  <si>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</si>
  <si>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</si>
  <si>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</si>
  <si>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</si>
  <si>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</si>
  <si>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</si>
  <si>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</si>
  <si>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</si>
  <si>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</si>
  <si>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</si>
  <si>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</si>
  <si>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</si>
  <si>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</si>
  <si>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</si>
  <si>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</si>
  <si>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</si>
  <si>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</si>
  <si>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</si>
  <si>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</si>
  <si>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</si>
  <si>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</si>
  <si>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</si>
  <si>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</si>
  <si>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</si>
  <si>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</si>
  <si>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</si>
  <si>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</si>
  <si>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</si>
  <si>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</si>
  <si>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</si>
  <si>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</si>
  <si>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</si>
  <si>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</si>
  <si>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</si>
  <si>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</si>
  <si>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</si>
  <si>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</si>
  <si>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</si>
  <si>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</si>
  <si>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</si>
  <si>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</si>
  <si>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</si>
  <si>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</si>
  <si>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</si>
  <si>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</si>
  <si>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</si>
  <si>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</si>
  <si>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</si>
  <si>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</si>
  <si>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</si>
  <si>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</si>
  <si>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</si>
  <si>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</si>
  <si>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</si>
  <si>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</si>
  <si>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</si>
  <si>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</si>
  <si>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</si>
  <si>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</si>
  <si>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</si>
  <si>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</si>
  <si>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</si>
  <si>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</si>
  <si>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</si>
  <si>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</si>
  <si>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</si>
  <si>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</si>
  <si>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</si>
  <si>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</si>
  <si>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</si>
  <si>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</si>
  <si>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</si>
  <si>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</si>
  <si>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</si>
  <si>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</si>
  <si>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</si>
  <si>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</si>
  <si>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</si>
  <si>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</si>
  <si>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</si>
  <si>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</si>
  <si>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</si>
  <si>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</si>
  <si>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</si>
  <si>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</si>
  <si>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</si>
  <si>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</si>
  <si>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</si>
  <si>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</si>
  <si>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</si>
  <si>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</si>
  <si>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</si>
  <si>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</si>
  <si>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</si>
  <si>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</si>
  <si>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</si>
  <si>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</si>
  <si>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</si>
  <si>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</si>
  <si>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</si>
  <si>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</si>
  <si>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</si>
  <si>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</si>
  <si>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</si>
  <si>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</si>
  <si>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</si>
  <si>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</si>
  <si>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</si>
  <si>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</si>
  <si>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</si>
  <si>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</si>
  <si>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</si>
  <si>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</si>
  <si>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</si>
  <si>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</si>
  <si>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</si>
  <si>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</si>
  <si>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</si>
  <si>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</si>
  <si>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</si>
  <si>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</si>
  <si>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</si>
  <si>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</si>
  <si>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</si>
  <si>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</si>
  <si>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</si>
  <si>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</si>
  <si>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</si>
  <si>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</si>
  <si>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</si>
  <si>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</si>
  <si>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</si>
  <si>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</si>
  <si>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</si>
  <si>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</si>
  <si>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</si>
  <si>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</si>
  <si>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</si>
  <si>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</si>
  <si>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</si>
  <si>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</si>
  <si>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</si>
  <si>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</si>
  <si>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</si>
  <si>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</si>
  <si>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</si>
  <si>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</si>
  <si>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</si>
  <si>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</si>
  <si>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</si>
  <si>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</si>
  <si>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</si>
  <si>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</si>
  <si>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</si>
  <si>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</si>
  <si>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</si>
  <si>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</si>
  <si>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</si>
  <si>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</si>
  <si>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</si>
  <si>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</si>
  <si>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</si>
  <si>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</si>
  <si>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</si>
  <si>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</si>
  <si>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</si>
  <si>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</si>
  <si>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</si>
  <si>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</si>
  <si>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</si>
  <si>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</si>
  <si>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</si>
  <si>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</si>
  <si>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</si>
  <si>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</si>
  <si>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</si>
  <si>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</si>
  <si>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</si>
  <si>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</si>
  <si>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</si>
  <si>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</si>
  <si>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</si>
  <si>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</si>
  <si>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</si>
  <si>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</si>
  <si>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</si>
  <si>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</si>
  <si>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</si>
  <si>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</si>
  <si>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</si>
  <si>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</si>
  <si>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</si>
  <si>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</si>
  <si>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</si>
  <si>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</si>
  <si>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</si>
  <si>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</si>
  <si>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</si>
  <si>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</si>
  <si>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</si>
  <si>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</si>
  <si>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</si>
  <si>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</si>
  <si>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</si>
  <si>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</si>
  <si>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</si>
  <si>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</si>
  <si>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</si>
  <si>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</si>
  <si>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</si>
  <si>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</si>
  <si>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</si>
  <si>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</si>
  <si>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</si>
  <si>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</si>
  <si>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</si>
  <si>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</si>
  <si>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</si>
  <si>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</si>
  <si>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</si>
  <si>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</si>
  <si>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</si>
  <si>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</si>
  <si>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</si>
  <si>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</si>
  <si>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</si>
  <si>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</si>
  <si>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</si>
  <si>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</si>
  <si>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</si>
  <si>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</si>
  <si>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</si>
  <si>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</si>
  <si>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</si>
  <si>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</si>
  <si>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</si>
  <si>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</si>
  <si>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</si>
  <si>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</si>
  <si>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</si>
  <si>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</si>
  <si>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</si>
  <si>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</si>
  <si>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</si>
  <si>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</si>
  <si>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</si>
  <si>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</si>
  <si>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</si>
  <si>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</si>
  <si>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</si>
  <si>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</si>
  <si>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</si>
  <si>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</si>
  <si>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</si>
  <si>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</si>
  <si>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</si>
  <si>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</si>
  <si>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</si>
  <si>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</si>
  <si>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</si>
  <si>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</si>
  <si>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</si>
  <si>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</si>
  <si>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</si>
  <si>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</si>
  <si>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</si>
  <si>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</si>
  <si>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</si>
  <si>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</si>
  <si>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</si>
  <si>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</si>
  <si>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</si>
  <si>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</si>
  <si>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</si>
  <si>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</si>
  <si>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</si>
  <si>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</si>
  <si>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</si>
  <si>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</si>
  <si>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</si>
  <si>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</si>
  <si>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</si>
  <si>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</si>
  <si>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</si>
  <si>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</si>
  <si>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</si>
  <si>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</si>
  <si>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</si>
  <si>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</si>
  <si>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</si>
  <si>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</si>
  <si>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</si>
  <si>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</si>
  <si>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</si>
  <si>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</si>
  <si>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</si>
  <si>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</si>
  <si>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</si>
  <si>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</si>
  <si>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</si>
  <si>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</si>
  <si>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</si>
  <si>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</si>
  <si>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</si>
  <si>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</si>
  <si>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</si>
  <si>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</si>
  <si>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</si>
  <si>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</si>
  <si>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</si>
  <si>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</si>
  <si>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</si>
  <si>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</si>
  <si>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</si>
  <si>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</si>
  <si>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</si>
  <si>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</si>
  <si>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</si>
  <si>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</si>
  <si>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</si>
  <si>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</si>
  <si>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</si>
  <si>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</si>
  <si>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</si>
  <si>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</si>
  <si>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</si>
  <si>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</si>
  <si>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</si>
  <si>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</si>
  <si>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</si>
  <si>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</si>
  <si>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</si>
  <si>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</si>
  <si>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</si>
  <si>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</si>
  <si>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</si>
  <si>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</si>
  <si>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</si>
  <si>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</si>
  <si>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</si>
  <si>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</si>
  <si>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</si>
  <si>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</si>
  <si>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</si>
  <si>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</si>
  <si>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</si>
  <si>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</si>
  <si>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</si>
  <si>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</si>
  <si>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</si>
  <si>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</si>
  <si>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</si>
  <si>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</si>
  <si>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</si>
  <si>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</si>
  <si>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</si>
  <si>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</si>
  <si>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</si>
  <si>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</si>
  <si>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</si>
  <si>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</si>
  <si>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</si>
  <si>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</si>
  <si>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</si>
  <si>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</si>
  <si>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</si>
  <si>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</si>
  <si>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</si>
  <si>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</si>
  <si>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</si>
  <si>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</si>
  <si>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</si>
  <si>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</si>
  <si>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</si>
  <si>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</si>
  <si>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</si>
  <si>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</si>
  <si>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</si>
  <si>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</si>
  <si>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</si>
  <si>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</si>
  <si>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</si>
  <si>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</si>
  <si>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</si>
  <si>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</si>
  <si>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</si>
  <si>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</si>
  <si>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</si>
  <si>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</si>
  <si>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</si>
  <si>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</si>
  <si>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</si>
  <si>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</si>
  <si>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</si>
  <si>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</si>
  <si>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</si>
  <si>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</si>
  <si>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</si>
  <si>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</si>
  <si>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</si>
  <si>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</si>
  <si>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</si>
  <si>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</si>
  <si>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</si>
  <si>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</si>
  <si>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</si>
  <si>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</si>
  <si>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</si>
  <si>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</si>
  <si>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</si>
  <si>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</si>
  <si>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</si>
  <si>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</si>
  <si>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</si>
  <si>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</si>
  <si>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</si>
  <si>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</si>
  <si>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</si>
  <si>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</si>
  <si>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</si>
  <si>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</si>
  <si>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</si>
  <si>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</si>
  <si>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</si>
  <si>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</si>
  <si>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</si>
  <si>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</si>
  <si>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</si>
  <si>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</si>
  <si>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</si>
  <si>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</si>
  <si>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</si>
  <si>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</si>
  <si>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</si>
  <si>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</si>
  <si>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</si>
  <si>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</si>
  <si>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</si>
  <si>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</si>
  <si>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</si>
  <si>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</si>
  <si>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</si>
  <si>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</si>
  <si>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</si>
  <si>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</si>
  <si>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</si>
  <si>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</si>
  <si>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</si>
  <si>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</si>
  <si>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</si>
  <si>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</si>
  <si>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</si>
  <si>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</si>
  <si>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</si>
  <si>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</si>
  <si>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</si>
  <si>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</si>
  <si>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</si>
  <si>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</si>
  <si>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</si>
  <si>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</si>
  <si>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</si>
  <si>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</si>
  <si>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</si>
  <si>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</si>
  <si>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</si>
  <si>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</si>
  <si>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</si>
  <si>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</si>
  <si>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</si>
  <si>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</si>
  <si>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</si>
  <si>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</si>
  <si>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</si>
  <si>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</si>
  <si>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</si>
  <si>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</si>
  <si>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</si>
  <si>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</si>
  <si>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</si>
  <si>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</si>
  <si>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</si>
  <si>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</si>
  <si>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</si>
  <si>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</si>
  <si>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</si>
  <si>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</si>
  <si>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</si>
  <si>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</si>
  <si>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</si>
  <si>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</si>
  <si>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</si>
  <si>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</si>
  <si>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</si>
  <si>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</si>
  <si>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</si>
  <si>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</si>
  <si>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</si>
  <si>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</si>
  <si>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</si>
  <si>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</si>
  <si>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</si>
  <si>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</si>
  <si>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</si>
  <si>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</si>
  <si>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</si>
  <si>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</si>
  <si>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</si>
  <si>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</si>
  <si>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</si>
  <si>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</si>
  <si>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</si>
  <si>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</si>
  <si>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</si>
  <si>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</si>
  <si>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</si>
  <si>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</si>
  <si>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</si>
  <si>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</si>
  <si>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</si>
  <si>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</si>
  <si>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</si>
  <si>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</si>
  <si>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</si>
  <si>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</si>
  <si>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</si>
  <si>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</si>
  <si>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</si>
  <si>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</si>
  <si>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</si>
  <si>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</si>
  <si>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</si>
  <si>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</si>
  <si>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</si>
  <si>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</si>
  <si>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</si>
  <si>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</si>
  <si>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</si>
  <si>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</si>
  <si>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</si>
  <si>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</si>
  <si>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</si>
  <si>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</si>
  <si>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</si>
  <si>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</si>
  <si>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</si>
  <si>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</si>
  <si>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</si>
  <si>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</si>
  <si>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</si>
  <si>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</si>
  <si>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</si>
  <si>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</si>
  <si>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</si>
  <si>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</si>
  <si>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</si>
  <si>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</si>
  <si>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</si>
  <si>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</si>
  <si>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</si>
  <si>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</si>
  <si>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</si>
  <si>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</si>
  <si>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</si>
  <si>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</si>
  <si>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</si>
  <si>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</si>
  <si>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</si>
  <si>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</si>
  <si>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</si>
  <si>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</si>
  <si>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</si>
  <si>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</si>
  <si>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</si>
  <si>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</si>
  <si>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</si>
  <si>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</si>
  <si>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</si>
  <si>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</si>
  <si>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</si>
  <si>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</si>
  <si>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</si>
  <si>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</si>
  <si>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</si>
  <si>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</si>
  <si>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</si>
  <si>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</si>
  <si>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</si>
  <si>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</si>
  <si>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</si>
  <si>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</si>
  <si>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</si>
  <si>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</si>
  <si>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</si>
  <si>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</si>
  <si>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</si>
  <si>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</si>
  <si>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</si>
  <si>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</si>
  <si>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</si>
  <si>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</si>
  <si>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</si>
  <si>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</si>
  <si>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</si>
  <si>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</si>
  <si>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</si>
  <si>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</si>
  <si>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</si>
  <si>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</si>
  <si>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</si>
  <si>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</si>
  <si>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</si>
  <si>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</si>
  <si>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</si>
  <si>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</si>
  <si>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</si>
  <si>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</si>
  <si>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</si>
  <si>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</si>
  <si>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</si>
  <si>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</si>
  <si>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</si>
  <si>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</si>
  <si>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</si>
  <si>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</si>
  <si>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</si>
  <si>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</si>
  <si>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</si>
  <si>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</si>
  <si>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</si>
  <si>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</si>
  <si>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</si>
  <si>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</si>
  <si>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</si>
  <si>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</si>
  <si>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</si>
  <si>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</si>
  <si>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</si>
  <si>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</si>
  <si>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</si>
  <si>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</si>
  <si>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</si>
  <si>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</si>
  <si>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</si>
  <si>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</si>
  <si>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</si>
  <si>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</si>
  <si>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</si>
  <si>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</si>
  <si>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</si>
  <si>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</si>
  <si>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</si>
  <si>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</si>
  <si>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</si>
  <si>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</si>
  <si>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</si>
  <si>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</si>
  <si>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</si>
  <si>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</si>
  <si>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</si>
  <si>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</si>
  <si>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</si>
  <si>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</si>
  <si>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</si>
  <si>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</si>
  <si>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</si>
  <si>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</si>
  <si>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</si>
  <si>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</si>
  <si>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</si>
  <si>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</si>
  <si>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</si>
  <si>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</si>
  <si>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</si>
  <si>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</si>
  <si>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</si>
  <si>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</si>
  <si>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</si>
  <si>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</si>
  <si>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</si>
  <si>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</si>
  <si>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</si>
  <si>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</si>
  <si>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</si>
  <si>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</si>
  <si>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</si>
  <si>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</si>
  <si>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</si>
  <si>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</si>
  <si>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</si>
  <si>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</si>
  <si>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</si>
  <si>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</si>
  <si>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</si>
  <si>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</si>
  <si>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</si>
  <si>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</si>
  <si>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</si>
  <si>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</si>
  <si>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</si>
  <si>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</si>
  <si>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</si>
  <si>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</si>
  <si>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</si>
  <si>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</si>
  <si>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</si>
  <si>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</si>
  <si>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</si>
  <si>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</si>
  <si>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</si>
  <si>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</si>
  <si>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</si>
  <si>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</si>
  <si>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</si>
  <si>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</si>
  <si>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</si>
  <si>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</si>
  <si>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</si>
  <si>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</si>
  <si>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</si>
  <si>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</si>
  <si>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</si>
  <si>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</si>
  <si>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</si>
  <si>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</si>
  <si>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</si>
  <si>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</si>
  <si>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</si>
  <si>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</si>
  <si>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</si>
  <si>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</si>
  <si>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</si>
  <si>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</si>
  <si>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</si>
  <si>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</si>
  <si>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</si>
  <si>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</si>
  <si>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</si>
  <si>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</si>
  <si>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</si>
  <si>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</si>
  <si>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</si>
  <si>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</si>
  <si>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</si>
  <si>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</si>
  <si>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</si>
  <si>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</si>
  <si>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</si>
  <si>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</si>
  <si>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</si>
  <si>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</si>
  <si>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</si>
  <si>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</si>
  <si>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</si>
  <si>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</si>
  <si>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</si>
  <si>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</si>
  <si>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</si>
  <si>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</si>
  <si>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</si>
  <si>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</si>
  <si>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</si>
  <si>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</si>
  <si>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</si>
  <si>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</si>
  <si>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</si>
  <si>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</si>
  <si>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</si>
  <si>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</si>
  <si>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</si>
  <si>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</si>
  <si>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</si>
  <si>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</si>
  <si>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</si>
  <si>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</si>
  <si>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</si>
  <si>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</si>
  <si>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</si>
  <si>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</si>
  <si>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</si>
  <si>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</si>
  <si>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</si>
  <si>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</si>
  <si>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</si>
  <si>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</si>
  <si>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</si>
  <si>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</si>
  <si>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</si>
  <si>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</si>
  <si>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</si>
  <si>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</si>
  <si>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</si>
  <si>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</si>
  <si>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</si>
  <si>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</si>
  <si>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</si>
  <si>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</si>
  <si>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</si>
  <si>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</si>
  <si>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</si>
  <si>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</si>
  <si>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</si>
  <si>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</si>
  <si>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</si>
  <si>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</si>
  <si>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</si>
  <si>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</si>
  <si>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</si>
  <si>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</si>
  <si>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</si>
  <si>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</si>
  <si>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</si>
  <si>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</si>
  <si>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</si>
  <si>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</si>
  <si>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</si>
  <si>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</si>
  <si>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</si>
  <si>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</si>
  <si>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</si>
  <si>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</si>
  <si>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</si>
  <si>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</si>
  <si>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</si>
  <si>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</si>
  <si>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</si>
  <si>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</si>
  <si>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</si>
  <si>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</si>
  <si>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</si>
  <si>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</si>
  <si>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</si>
  <si>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</si>
  <si>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</si>
  <si>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</si>
  <si>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</si>
  <si>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</si>
  <si>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</si>
  <si>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</si>
  <si>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</si>
  <si>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</si>
  <si>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</si>
  <si>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</si>
  <si>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</si>
  <si>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</si>
  <si>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</si>
  <si>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</si>
  <si>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</si>
  <si>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</si>
  <si>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</si>
  <si>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</si>
  <si>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</si>
  <si>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</si>
  <si>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</si>
  <si>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</si>
  <si>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</si>
  <si>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</si>
  <si>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</si>
  <si>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</si>
  <si>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</si>
  <si>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</si>
  <si>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</si>
  <si>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</si>
  <si>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</si>
  <si>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</si>
  <si>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</si>
  <si>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</si>
  <si>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</si>
  <si>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</si>
  <si>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</si>
  <si>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</si>
  <si>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</si>
  <si>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</si>
  <si>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</si>
  <si>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</si>
  <si>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</si>
  <si>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</si>
  <si>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</si>
  <si>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</si>
  <si>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</si>
  <si>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</si>
  <si>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</si>
  <si>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</si>
  <si>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</si>
  <si>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</si>
  <si>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</si>
  <si>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</si>
  <si>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</si>
  <si>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</si>
  <si>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</si>
  <si>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</si>
  <si>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</si>
  <si>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</si>
  <si>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</si>
  <si>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</si>
  <si>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</si>
  <si>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</si>
  <si>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</si>
  <si>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</si>
  <si>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</si>
  <si>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</si>
  <si>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</si>
  <si>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</si>
  <si>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</si>
  <si>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</si>
  <si>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</si>
  <si>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</si>
  <si>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</si>
  <si>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</si>
  <si>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</si>
  <si>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</si>
  <si>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</si>
  <si>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</si>
  <si>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</si>
  <si>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</si>
  <si>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</si>
  <si>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</si>
  <si>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</si>
  <si>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</si>
  <si>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</si>
  <si>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</si>
  <si>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</si>
  <si>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</si>
  <si>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</si>
  <si>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</si>
  <si>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</si>
  <si>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</si>
  <si>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</si>
  <si>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</si>
  <si>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</si>
  <si>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</si>
  <si>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</si>
  <si>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</si>
  <si>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</si>
  <si>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</si>
  <si>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</si>
  <si>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</si>
  <si>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</si>
  <si>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</si>
  <si>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</si>
  <si>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</si>
  <si>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</si>
  <si>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</si>
  <si>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</si>
  <si>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</si>
  <si>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</si>
  <si>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</si>
  <si>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</si>
  <si>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</si>
  <si>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</si>
  <si>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</si>
  <si>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</si>
  <si>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</si>
  <si>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</si>
  <si>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</si>
  <si>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</si>
  <si>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</si>
  <si>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</si>
  <si>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</si>
  <si>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</si>
  <si>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</si>
  <si>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</si>
  <si>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</si>
  <si>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</si>
  <si>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</si>
  <si>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</si>
  <si>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</si>
  <si>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</si>
  <si>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</si>
  <si>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</si>
  <si>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</si>
  <si>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</si>
  <si>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</si>
  <si>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</si>
  <si>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</si>
  <si>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</si>
  <si>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</si>
  <si>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</si>
  <si>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</si>
  <si>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</si>
  <si>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</si>
  <si>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</si>
  <si>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</si>
  <si>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</si>
  <si>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</si>
  <si>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</si>
  <si>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</si>
  <si>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</si>
  <si>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</si>
  <si>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</si>
  <si>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</si>
  <si>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</si>
  <si>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</si>
  <si>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</si>
  <si>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</si>
  <si>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</si>
  <si>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</si>
  <si>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</si>
  <si>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</si>
  <si>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</si>
  <si>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</si>
  <si>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</si>
  <si>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</si>
  <si>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</si>
  <si>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</si>
  <si>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</si>
  <si>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</si>
  <si>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</si>
  <si>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</si>
  <si>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</si>
  <si>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</si>
  <si>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</si>
  <si>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</si>
  <si>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</si>
  <si>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</si>
  <si>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</si>
  <si>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</si>
  <si>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</si>
  <si>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</si>
  <si>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</si>
  <si>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</si>
  <si>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</si>
  <si>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</si>
  <si>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</si>
  <si>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</si>
  <si>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</si>
  <si>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</si>
  <si>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</si>
  <si>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</si>
  <si>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</si>
  <si>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</si>
  <si>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</si>
  <si>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</si>
  <si>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</si>
  <si>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</si>
  <si>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</si>
  <si>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</si>
  <si>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</si>
  <si>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</si>
  <si>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</si>
  <si>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</si>
  <si>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</si>
  <si>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</si>
  <si>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</si>
  <si>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</si>
  <si>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</si>
  <si>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</si>
  <si>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</si>
  <si>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</si>
  <si>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</si>
  <si>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</si>
  <si>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</si>
  <si>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</si>
  <si>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</si>
  <si>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</si>
  <si>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</si>
  <si>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</si>
  <si>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</si>
  <si>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</si>
  <si>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</si>
  <si>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</si>
  <si>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</si>
  <si>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</si>
  <si>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</si>
  <si>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</si>
  <si>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</si>
  <si>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</si>
  <si>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</si>
  <si>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</si>
  <si>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</si>
  <si>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</si>
  <si>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</si>
  <si>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</si>
  <si>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</si>
  <si>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</si>
  <si>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</si>
  <si>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</si>
  <si>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</si>
  <si>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</si>
  <si>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</si>
  <si>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</si>
  <si>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</si>
  <si>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</si>
  <si>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</si>
  <si>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</si>
  <si>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</si>
  <si>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</si>
  <si>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</si>
  <si>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</si>
  <si>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</si>
  <si>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</si>
  <si>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</si>
  <si>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</si>
  <si>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</si>
  <si>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</si>
  <si>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</si>
  <si>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</si>
  <si>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</si>
  <si>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</si>
  <si>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</si>
  <si>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</si>
  <si>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</si>
  <si>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</si>
  <si>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</si>
  <si>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</si>
  <si>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</si>
  <si>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</si>
  <si>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</si>
  <si>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</si>
  <si>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</si>
  <si>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</si>
  <si>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</si>
  <si>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</si>
  <si>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</si>
  <si>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</si>
  <si>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</si>
  <si>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</si>
  <si>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</si>
  <si>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</si>
  <si>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</si>
  <si>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</si>
  <si>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</si>
  <si>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</si>
  <si>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</si>
  <si>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</si>
  <si>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</si>
  <si>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</si>
  <si>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</si>
  <si>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</si>
  <si>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</si>
  <si>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</si>
  <si>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</si>
  <si>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</si>
  <si>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</si>
  <si>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</si>
  <si>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</si>
  <si>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</si>
  <si>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</si>
  <si>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</si>
  <si>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</si>
  <si>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</si>
  <si>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</si>
  <si>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</si>
  <si>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</si>
  <si>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</si>
  <si>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</si>
  <si>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</si>
  <si>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</si>
  <si>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</si>
  <si>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</si>
  <si>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</si>
  <si>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</si>
  <si>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</si>
  <si>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</si>
  <si>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</si>
  <si>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</si>
  <si>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</si>
  <si>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</si>
  <si>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</si>
  <si>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</si>
  <si>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</si>
  <si>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</si>
  <si>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</si>
  <si>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</si>
  <si>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</si>
  <si>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</si>
  <si>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</si>
  <si>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</si>
  <si>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</si>
  <si>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</si>
  <si>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</si>
  <si>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</si>
  <si>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</si>
  <si>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</si>
  <si>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</si>
  <si>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</si>
  <si>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</si>
  <si>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</si>
  <si>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</si>
  <si>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</si>
  <si>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</si>
  <si>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</si>
  <si>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</si>
  <si>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</si>
  <si>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</si>
  <si>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</si>
  <si>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</si>
  <si>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</si>
  <si>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</si>
  <si>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</si>
  <si>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</si>
  <si>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</si>
  <si>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</si>
  <si>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</si>
  <si>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</si>
  <si>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</si>
  <si>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</si>
  <si>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</si>
  <si>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</si>
  <si>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</si>
  <si>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</si>
  <si>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</si>
  <si>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</si>
  <si>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</si>
  <si>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</si>
  <si>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</si>
  <si>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</si>
  <si>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</si>
  <si>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</si>
  <si>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</si>
  <si>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</si>
  <si>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</si>
  <si>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</si>
  <si>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</si>
  <si>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</si>
  <si>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</si>
  <si>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</si>
  <si>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</si>
  <si>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</si>
  <si>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</si>
  <si>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</si>
  <si>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</si>
  <si>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</si>
  <si>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</si>
  <si>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</si>
  <si>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</si>
  <si>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</si>
  <si>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</si>
  <si>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</si>
  <si>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</si>
  <si>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</si>
  <si>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</si>
  <si>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</si>
  <si>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</si>
  <si>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</si>
  <si>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</si>
  <si>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</si>
  <si>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</si>
  <si>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</si>
  <si>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</si>
  <si>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</si>
  <si>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</si>
  <si>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</si>
  <si>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</si>
  <si>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</si>
  <si>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</si>
  <si>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</si>
  <si>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</si>
  <si>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</si>
  <si>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</si>
  <si>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</si>
  <si>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</si>
  <si>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</si>
  <si>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</si>
  <si>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</si>
  <si>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</si>
  <si>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</si>
  <si>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</si>
  <si>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</si>
  <si>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</si>
  <si>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</si>
  <si>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</si>
  <si>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</si>
  <si>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</si>
  <si>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</si>
  <si>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</si>
  <si>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</si>
  <si>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</si>
  <si>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</si>
  <si>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</si>
  <si>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</si>
  <si>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</si>
  <si>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</si>
  <si>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</si>
  <si>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</si>
  <si>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</si>
  <si>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</si>
  <si>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</si>
  <si>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</si>
  <si>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</si>
  <si>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</si>
  <si>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</si>
  <si>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</si>
  <si>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</si>
  <si>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</si>
  <si>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</si>
  <si>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</si>
  <si>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</si>
  <si>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</si>
  <si>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</si>
  <si>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</si>
  <si>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</si>
  <si>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</si>
  <si>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</si>
  <si>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</si>
  <si>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</si>
  <si>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</si>
  <si>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</si>
  <si>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</si>
  <si>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</si>
  <si>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</si>
  <si>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</si>
  <si>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</si>
  <si>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</si>
  <si>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</si>
  <si>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</si>
  <si>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</si>
  <si>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</si>
  <si>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</si>
  <si>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</si>
  <si>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</si>
  <si>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</si>
  <si>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</si>
  <si>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</si>
  <si>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</si>
  <si>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</si>
  <si>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</si>
  <si>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</si>
  <si>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</si>
  <si>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</si>
  <si>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</si>
  <si>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</si>
  <si>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</si>
  <si>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</si>
  <si>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</si>
  <si>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</si>
  <si>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</si>
  <si>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</si>
  <si>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</si>
  <si>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</si>
  <si>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</si>
  <si>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</si>
  <si>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</si>
  <si>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</si>
  <si>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</si>
  <si>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</si>
  <si>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</si>
  <si>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</si>
  <si>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</si>
  <si>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</si>
  <si>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</si>
  <si>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</si>
  <si>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</si>
  <si>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</si>
  <si>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</si>
  <si>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</si>
  <si>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</si>
  <si>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</si>
  <si>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</si>
  <si>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</si>
  <si>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</si>
  <si>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</si>
  <si>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</si>
  <si>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</si>
  <si>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</si>
  <si>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</si>
  <si>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</si>
  <si>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</si>
  <si>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</si>
  <si>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</si>
  <si>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</si>
  <si>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</si>
  <si>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</si>
  <si>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</si>
  <si>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</si>
  <si>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</si>
  <si>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</si>
  <si>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</si>
  <si>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</si>
  <si>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</si>
  <si>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</si>
  <si>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</si>
  <si>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</si>
  <si>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</si>
  <si>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</si>
  <si>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</si>
  <si>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</si>
  <si>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</si>
  <si>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</si>
  <si>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</si>
  <si>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</si>
  <si>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</si>
  <si>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</si>
  <si>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</si>
  <si>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</si>
  <si>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</si>
  <si>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</si>
  <si>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</si>
  <si>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</si>
  <si>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</si>
  <si>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</si>
  <si>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</si>
  <si>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</si>
  <si>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</si>
  <si>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</si>
  <si>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</si>
  <si>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</si>
  <si>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</si>
  <si>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</si>
  <si>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</si>
  <si>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</si>
  <si>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</si>
  <si>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</si>
  <si>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</si>
  <si>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</si>
  <si>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</si>
  <si>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</si>
  <si>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</si>
  <si>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</si>
  <si>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</si>
  <si>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</si>
  <si>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</si>
  <si>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</si>
  <si>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</si>
  <si>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</si>
  <si>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</si>
  <si>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</si>
  <si>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</si>
  <si>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</si>
  <si>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</si>
  <si>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</si>
  <si>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</si>
  <si>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</si>
  <si>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</si>
  <si>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</si>
  <si>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</si>
  <si>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</si>
  <si>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</si>
  <si>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</si>
  <si>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</si>
  <si>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</si>
  <si>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</si>
  <si>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</si>
  <si>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</si>
  <si>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</si>
  <si>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</si>
  <si>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</si>
  <si>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</si>
  <si>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</si>
  <si>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</si>
  <si>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</si>
  <si>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</si>
  <si>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</si>
  <si>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</si>
  <si>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</si>
  <si>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</si>
  <si>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</si>
  <si>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</si>
  <si>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</si>
  <si>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</si>
  <si>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</si>
  <si>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</si>
  <si>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</si>
  <si>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</si>
  <si>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</si>
  <si>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</si>
  <si>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</si>
  <si>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</si>
  <si>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</si>
  <si>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</si>
  <si>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</si>
  <si>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</si>
  <si>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</si>
  <si>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</si>
  <si>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</si>
  <si>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</si>
  <si>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</si>
  <si>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</si>
  <si>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</si>
  <si>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</si>
  <si>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</si>
  <si>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</si>
  <si>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</si>
  <si>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</si>
  <si>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</si>
  <si>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</si>
  <si>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</si>
  <si>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</si>
  <si>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</si>
  <si>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</si>
  <si>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</si>
  <si>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</si>
  <si>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</si>
  <si>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</si>
  <si>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</si>
  <si>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</si>
  <si>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</si>
  <si>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</si>
  <si>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</si>
  <si>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</si>
  <si>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</si>
  <si>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</si>
  <si>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</si>
  <si>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</si>
  <si>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</si>
  <si>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</si>
  <si>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</si>
  <si>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</si>
  <si>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</si>
  <si>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</si>
  <si>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</si>
  <si>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</si>
  <si>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</si>
  <si>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</si>
  <si>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</si>
  <si>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</si>
  <si>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</si>
  <si>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</si>
  <si>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</si>
  <si>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</si>
  <si>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</si>
  <si>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</si>
  <si>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</si>
  <si>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</si>
  <si>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</si>
  <si>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</si>
  <si>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</si>
  <si>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</si>
  <si>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</si>
  <si>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</si>
  <si>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</si>
  <si>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</si>
  <si>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</si>
  <si>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</si>
  <si>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</si>
  <si>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</si>
  <si>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</si>
  <si>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</si>
  <si>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</si>
  <si>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</si>
  <si>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</si>
  <si>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</si>
  <si>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</si>
  <si>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</si>
  <si>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</si>
  <si>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</si>
  <si>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</si>
  <si>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</si>
  <si>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</si>
  <si>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</si>
  <si>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</si>
  <si>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</si>
  <si>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</si>
  <si>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</si>
  <si>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</si>
  <si>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</si>
  <si>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</si>
  <si>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</si>
  <si>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</si>
  <si>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</si>
  <si>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</si>
  <si>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</si>
  <si>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</si>
  <si>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</si>
  <si>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</si>
  <si>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</si>
  <si>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</si>
  <si>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</si>
  <si>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</si>
  <si>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</si>
  <si>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</si>
  <si>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</si>
  <si>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</si>
  <si>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</si>
  <si>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</si>
  <si>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</si>
  <si>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</si>
  <si>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</si>
  <si>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</si>
  <si>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</si>
  <si>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</si>
  <si>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</si>
  <si>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</si>
  <si>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</si>
  <si>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</si>
  <si>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</si>
  <si>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</si>
  <si>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</si>
  <si>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</si>
  <si>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</si>
  <si>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</si>
  <si>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</si>
  <si>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</si>
  <si>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</si>
  <si>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</si>
  <si>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</si>
  <si>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</si>
  <si>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</si>
  <si>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</si>
  <si>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</si>
  <si>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</si>
  <si>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</si>
  <si>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</si>
  <si>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</si>
  <si>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</si>
  <si>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</si>
  <si>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</si>
  <si>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</si>
  <si>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</si>
  <si>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</si>
  <si>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</si>
  <si>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</si>
  <si>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</si>
  <si>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</si>
  <si>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</si>
  <si>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</si>
  <si>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</si>
  <si>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</si>
  <si>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</si>
  <si>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</si>
  <si>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</si>
  <si>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</si>
  <si>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</si>
  <si>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</si>
  <si>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</si>
  <si>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</si>
  <si>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</si>
  <si>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</si>
  <si>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</si>
  <si>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</si>
  <si>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</si>
  <si>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</si>
  <si>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</si>
  <si>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</si>
  <si>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</si>
  <si>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</si>
  <si>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</si>
  <si>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</si>
  <si>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</si>
  <si>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</si>
  <si>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</si>
  <si>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</si>
  <si>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</si>
  <si>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</si>
  <si>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</si>
  <si>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</si>
  <si>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</si>
  <si>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</si>
  <si>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</si>
  <si>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</si>
  <si>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</si>
  <si>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</si>
  <si>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</si>
  <si>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</si>
  <si>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</si>
  <si>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</si>
  <si>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</si>
  <si>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</si>
  <si>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</si>
  <si>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</si>
  <si>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</si>
  <si>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</si>
  <si>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</si>
  <si>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</si>
  <si>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</si>
  <si>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</si>
  <si>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</si>
  <si>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</si>
  <si>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</si>
  <si>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</si>
  <si>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</si>
  <si>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</si>
  <si>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</si>
  <si>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</si>
  <si>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</si>
  <si>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</si>
  <si>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</si>
  <si>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</si>
  <si>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</si>
  <si>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</si>
  <si>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</si>
  <si>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</si>
  <si>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</si>
  <si>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</si>
  <si>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</si>
  <si>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</si>
  <si>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</si>
  <si>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</si>
  <si>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</si>
  <si>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</si>
  <si>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</si>
  <si>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</si>
  <si>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</si>
  <si>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</si>
  <si>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</si>
  <si>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</si>
  <si>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</si>
  <si>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</si>
  <si>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</si>
  <si>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</si>
  <si>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</si>
  <si>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</si>
  <si>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</si>
  <si>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</si>
  <si>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</si>
  <si>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PCM-20251011-00000920
</t>
  </si>
  <si>
    <t xml:space="preserve">EM team at site </t>
  </si>
  <si>
    <t>PCM-20251011-00000985</t>
  </si>
  <si>
    <t xml:space="preserve">180 KM </t>
  </si>
  <si>
    <t xml:space="preserve"> PCM-20250215-00000830 </t>
  </si>
  <si>
    <t>LTE site still down and  site located in aramco area access issue need special permission</t>
  </si>
  <si>
    <t xml:space="preserve"> PCM-20251011-00000745 </t>
  </si>
  <si>
    <t xml:space="preserve">Access road issue </t>
  </si>
  <si>
    <t xml:space="preserve"> PCM-20251011-00000838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</si>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</sst>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278.5493637731488</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1.0400350694471854</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0.43724571759230457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1" t="s">
        <v>8903</v>
      </c>
      <c r="E5" s="66" t="s">
        <v>38964</v>
      </c>
      <c r="F5" s="157">
        <v>45941.385833333334</v>
      </c>
      <c r="G5" s="156">
        <f ca="1">IFERROR(NOW()-F5,"")</f>
        <v>0.11195636574120726</v>
      </c>
      <c r="H5" s="162">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45941.497789699075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45941.497789699075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45941.497789699075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45941.497789699075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45941.497789699075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45941.497789699075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45941.497789699075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45941.497789699075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45941.497789699075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45941.497789699075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45941.497789699075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45941.497789699075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45941.497789699075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45941.497789699075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45941.497789699075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45941.497789699075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45941.497789699075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45941.497789699075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45941.497789699075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45941.497789699075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45941.497789699075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45941.497789699075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45941.497789699075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45941.497789699075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45941.497789699075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45941.497789699075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45941.497789699075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45941.497789699075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45941.497789699075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45941.497789699075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45941.497789699075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45941.497789699075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45941.497789699075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45941.497789699075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45941.497789699075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45941.497789699075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45941.497789699075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45941.497789699075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45941.497789699075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45941.497789699075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45941.497789699075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45941.497789699075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45941.497789699075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45941.497789699075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45941.497789699075</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45941.497789699075</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E674FC3C-4682-43FF-BA60-10674E03C66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tabSelected="1" workbookViewId="0">
      <selection activeCell="F9" sqref="F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134.77070636574354</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116.49795173611346</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6" t="s">
        <v>39058</v>
      </c>
      <c r="B6" s="18" t="str">
        <f>IFERROR(VLOOKUP(D6,DB!A:K,11,0),"")</f>
        <v>R2</v>
      </c>
      <c r="C6" s="18">
        <v>5</v>
      </c>
      <c r="D6" s="18" t="s">
        <v>27053</v>
      </c>
      <c r="E6" s="117" t="s">
        <v>38969</v>
      </c>
      <c r="F6" s="118">
        <v>45941.470439814817</v>
      </c>
      <c r="G6" s="119">
        <f ca="1">IFERROR(NOW()-F6,"-")</f>
        <v>2.7349884258001111E-2</v>
      </c>
      <c r="H6" s="118">
        <v>45941.464826388888</v>
      </c>
      <c r="I6" s="18" t="str">
        <f>IFERROR(VLOOKUP(D6,DB!A:F,6,0),"")</f>
        <v>Generator-DG</v>
      </c>
      <c r="J6" s="18" t="str">
        <f>IFERROR(VLOOKUP(D6,DB!A:G,7,0),"")</f>
        <v>In progress</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39060</v>
      </c>
      <c r="B7" s="18" t="str">
        <f>IFERROR(VLOOKUP(D7,DB!A:K,11,0),"")</f>
        <v>R2</v>
      </c>
      <c r="C7" s="18">
        <v>1</v>
      </c>
      <c r="D7" s="18" t="s">
        <v>29256</v>
      </c>
      <c r="E7" s="117" t="s">
        <v>38964</v>
      </c>
      <c r="F7" s="118">
        <v>45941.495671296296</v>
      </c>
      <c r="G7" s="119">
        <f ca="1">IFERROR(NOW()-F7,"-")</f>
        <v>2.1184027791605331E-3</v>
      </c>
      <c r="H7" s="118">
        <v>45941.489768518521</v>
      </c>
      <c r="I7" s="18" t="str">
        <f>IFERROR(VLOOKUP(D7,DB!A:F,6,0),"")</f>
        <v>SCECO</v>
      </c>
      <c r="J7" s="18" t="str">
        <f>IFERROR(VLOOKUP(D7,DB!A:G,7,0),"")</f>
        <v>No BB Shifted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45941.497789699075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45941.497789699075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45941.497789699075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45941.497789699075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45941.497789699075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45941.497789699075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45941.497789699075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45941.497789699075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45941.497789699075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45941.497789699075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45941.497789699075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45941.497789699075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45941.497789699075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45941.497789699075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45941.497789699075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45941.497789699075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45941.497789699075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45941.497789699075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45941.497789699075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45941.497789699075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45941.497789699075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45941.497789699075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45941.497789699075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45941.497789699075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45941.497789699075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45941.497789699075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45941.497789699075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45941.497789699075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45941.497789699075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45941.497789699075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45941.497789699075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45941.497789699075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45941.497789699075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45941.497789699075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45941.497789699075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45941.497789699075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45941.497789699075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45941.497789699075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45941.497789699075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45941.497789699075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45941.497789699075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45941.497789699075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45941.497789699075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45941.497789699075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45941.497789699075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45941.497789699075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45941.497789699075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45941.497789699075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45941.497789699075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45941.497789699075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45941.497789699075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45941.497789699075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45941.497789699075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45941.497789699075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45941.497789699075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45941.497789699075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45941.497789699075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45941.497789699075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45941.497789699075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45941.497789699075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45941.497789699075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45941.497789699075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45941.497789699075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45941.497789699075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45941.497789699075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45941.497789699075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45941.497789699075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45941.497789699075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45941.497789699075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45941.497789699075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45941.497789699075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45941.497789699075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45941.497789699075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45941.497789699075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45941.497789699075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45941.497789699075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45941.497789699075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45941.497789699075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45941.497789699075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45941.497789699075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45941.497789699075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45941.497789699075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45941.497789699075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45941.497789699075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45941.497789699075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45941.497789699075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45941.497789699075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45941.497789699075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45941.497789699075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45941.497789699075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45941.497789699075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45941.497789699075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45941.497789699075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45941.497789699075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45941.497789699075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45941.497789699075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45941.497789699075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45941.497789699075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45941.497789699075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45941.497789699075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45941.497789699075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45941.497789699075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45941.497789699075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45941.497789699075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45941.497789699075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45941.497789699075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45941.497789699075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45941.497789699075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45941.497789699075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45941.497789699075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45941.497789699075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45941.497789699075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45941.497789699075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45941.497789699075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45941.497789699075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45941.497789699075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45941.497789699075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45941.497789699075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45941.497789699075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45941.497789699075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45941.497789699075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45941.497789699075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45941.497789699075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45941.497789699075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45941.497789699075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45941.497789699075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45941.497789699075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45941.497789699075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45941.497789699075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45941.497789699075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45941.497789699075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45941.497789699075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45941.497789699075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45941.497789699075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45941.497789699075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45941.497789699075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45941.497789699075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45941.497789699075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45941.497789699075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45941.497789699075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45941.497789699075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45941.497789699075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45941.497789699075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45941.497789699075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45941.497789699075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45941.497789699075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45941.497789699075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45941.497789699075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45941.497789699075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45941.497789699075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45941.497789699075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45941.497789699075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45941.497789699075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45941.497789699075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45941.497789699075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45941.497789699075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45941.497789699075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45941.497789699075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45941.497789699075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45941.497789699075</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45941.497789699075</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45941.497789699075</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45941.497789699075</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45941.497789699075</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45941.497789699075</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8" ca="1" si="0">IFERROR(NOW()-F2,"-")</f>
        <v>45941.497789699075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45941.497789699075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45941.497789699075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45941.497789699075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45941.497789699075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45941.497789699075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45941.497789699075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45941.497789699075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45941.497789699075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45941.497789699075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45941.497789699075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45941.497789699075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45941.497789699075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45941.497789699075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45941.497789699075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45941.497789699075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45941.497789699075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45941.497789699075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45941.497789699075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45941.497789699075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45941.497789699075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45941.497789699075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45941.497789699075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45941.497789699075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45941.497789699075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45941.497789699075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45941.497789699075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45941.497789699075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45941.497789699075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45941.497789699075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45941.497789699075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45941.497789699075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45941.497789699075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45941.497789699075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45941.497789699075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45941.497789699075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45941.497789699075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45941.497789699075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45941.497789699075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45941.497789699075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45941.497789699075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45941.497789699075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45941.497789699075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45941.497789699075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45941.497789699075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45941.497789699075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45941.497789699075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45941.497789699075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45941.497789699075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45941.497789699075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45941.497789699075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45941.497789699075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45941.497789699075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45941.497789699075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45941.497789699075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45941.497789699075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45941.497789699075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45941.497789699075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45941.497789699075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45941.497789699075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45941.497789699075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45941.497789699075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45941.497789699075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45941.497789699075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45941.497789699075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45941.497789699075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45941.497789699075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45941.497789699075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45941.497789699075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45941.497789699075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45941.497789699075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45941.497789699075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45941.497789699075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45941.497789699075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45941.497789699075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45941.497789699075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45941.497789699075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45941.497789699075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45941.497789699075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45941.497789699075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45941.497789699075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45941.497789699075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45941.497789699075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45941.497789699075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45941.497789699075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45941.497789699075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45941.497789699075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45941.497789699075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45941.497789699075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45941.497789699075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45941.497789699075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45941.497789699075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45941.497789699075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45941.497789699075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45941.497789699075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45941.497789699075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45941.497789699075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45941.497789699075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45941.497789699075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45941.497789699075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45941.497789699075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45941.497789699075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45941.497789699075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45941.497789699075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45941.497789699075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45941.497789699075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45941.497789699075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45941.497789699075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45941.497789699075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45941.497789699075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45941.497789699075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45941.497789699075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45941.497789699075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45941.497789699075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45941.497789699075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45941.497789699075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45941.497789699075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45941.497789699075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45941.497789699075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45941.497789699075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45941.497789699075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45941.497789699075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45941.497789699075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45941.497789699075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45941.497789699075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45941.497789699075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45941.497789699075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45941.497789699075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45941.497789699075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45941.497789699075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45941.497789699075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45941.497789699075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45941.497789699075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45941.497789699075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45941.497789699075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45941.497789699075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45941.497789699075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45941.497789699075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45941.497789699075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45941.497789699075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45941.497789699075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45941.497789699075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45941.497789699075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45941.497789699075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45941.497789699075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45941.497789699075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45941.497789699075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45941.497789699075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45941.497789699075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45941.497789699075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45941.497789699075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45941.497789699075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45941.497789699075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45941.497789699075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45941.497789699075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45941.497789699075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45941.497789699075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45941.497789699075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45941.497789699075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45941.497789699075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45941.497789699075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45941.497789699075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45941.497789699075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45941.497789699075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45941.497789699075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45941.497789699075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45941.497789699075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45941.497789699075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45941.497789699075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45941.497789699075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45941.497789699075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45941.497789699075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45941.497789699075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45941.497789699075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45941.497789699075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45941.497789699075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45941.497789699075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45941.497789699075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45941.497789699075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45941.497789699075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45941.497789699075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45941.497789699075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45941.497789699075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45941.497789699075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45941.497789699075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45941.497789699075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45941.497789699075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45941.497789699075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45941.497789699075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45941.497789699075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45941.497789699075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45941.497789699075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45941.497789699075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45941.497789699075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45941.497789699075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45941.497789699075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45941.497789699075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45941.497789699075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45941.497789699075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45941.497789699075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45941.497789699075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45941.497789699075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45941.497789699075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45941.497789699075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45941.497789699075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45941.497789699075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45941.497789699075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45941.497789699075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45941.497789699075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45941.497789699075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45941.497789699075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45941.497789699075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45941.497789699075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45941.497789699075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45941.497789699075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45941.497789699075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45941.497789699075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45941.497789699075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45941.497789699075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45941.497789699075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45941.497789699075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45941.497789699075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45941.497789699075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45941.497789699075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45941.497789699075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45941.497789699075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45941.497789699075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45941.497789699075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45941.497789699075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45941.497789699075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45941.497789699075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45941.497789699075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45941.497789699075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45941.497789699075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45941.497789699075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45941.497789699075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45941.497789699075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45941.497789699075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45941.497789699075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45941.497789699075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45941.497789699075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45941.497789699075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45941.497789699075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45941.497789699075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45941.497789699075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45941.497789699075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45941.497789699075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45941.497789699075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45941.497789699075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45941.497789699075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45941.497789699075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45941.497789699075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45941.497789699075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45941.497789699075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45941.497789699075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45941.497789699075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45941.497789699075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45941.497789699075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45941.497789699075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45941.497789699075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45941.497789699075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45941.497789699075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45941.497789699075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45941.497789699075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45941.497789699075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45941.497789699075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45941.497789699075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45941.497789699075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45941.497789699075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45941.497789699075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45941.497789699075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45941.497789699075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45941.497789699075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45941.497789699075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45941.497789699075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45941.497789699075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45941.497789699075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45941.497789699075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45941.497789699075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45941.497789699075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45941.497789699075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45941.497789699075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45941.497789699075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45941.497789699075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45941.497789699075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45941.497789699075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45941.497789699075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45941.497789699075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45941.497789699075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45941.497789699075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45941.497789699075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45941.497789699075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45941.497789699075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45941.497789699075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45941.497789699075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45941.497789699075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45941.497789699075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45941.497789699075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45941.497789699075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45941.497789699075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45941.497789699075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45941.497789699075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45941.497789699075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45941.497789699075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45941.497789699075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45941.497789699075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45941.497789699075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45941.497789699075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45941.497789699075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45941.497789699075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45941.497789699075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45941.497789699075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45941.497789699075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45941.497789699075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45941.497789699075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45941.497789699075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45941.497789699075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45941.497789699075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45941.497789699075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45941.497789699075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45941.497789699075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45941.497789699075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45941.497789699075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45941.497789699075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45941.497789699075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45941.497789699075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45941.497789699075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45941.497789699075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45941.497789699075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45941.497789699075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45941.497789699075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45941.497789699075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45941.497789699075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45941.497789699075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45941.497789699075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45941.497789699075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45941.497789699075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45941.497789699075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45941.497789699075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45941.497789699075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45941.497789699075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45941.497789699075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45941.497789699075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45941.497789699075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45941.497789699075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45941.497789699075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45941.497789699075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45941.497789699075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45941.497789699075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45941.497789699075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45941.497789699075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45941.497789699075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45941.497789699075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45941.497789699075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45941.497789699075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45941.497789699075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45941.497789699075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45941.497789699075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45941.497789699075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45941.497789699075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45941.497789699075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45941.497789699075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45941.497789699075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45941.497789699075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45941.497789699075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45941.497789699075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45941.497789699075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45941.497789699075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45941.497789699075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45941.497789699075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45941.497789699075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45941.497789699075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45941.497789699075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45941.497789699075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45941.497789699075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45941.497789699075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45941.497789699075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45941.497789699075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45941.497789699075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45941.497789699075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45941.497789699075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45941.497789699075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45941.497789699075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45941.497789699075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45941.497789699075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45941.497789699075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45941.497789699075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45941.497789699075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45941.497789699075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45941.497789699075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45941.497789699075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45941.497789699075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45941.497789699075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45941.497789699075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45941.497789699075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45941.497789699075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45941.497789699075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45941.497789699075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45941.497789699075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45941.497789699075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45941.497789699075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45941.497789699075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45941.497789699075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45941.497789699075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45941.497789699075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45941.497789699075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45941.497789699075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45941.497789699075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45941.497789699075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45941.497789699075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45941.497789699075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45941.497789699075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45941.497789699075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45941.497789699075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45941.497789699075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45941.497789699075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45941.497789699075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45941.497789699075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45941.497789699075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45941.497789699075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45941.497789699075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45941.497789699075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45941.497789699075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45941.497789699075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45941.497789699075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45941.497789699075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45941.497789699075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45941.497789699075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45941.497789699075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45941.497789699075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45941.497789699075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45941.497789699075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45941.497789699075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45941.497789699075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45941.497789699075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45941.497789699075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45941.497789699075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45941.497789699075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45941.497789699075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45941.497789699075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45941.497789699075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45941.497789699075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45941.497789699075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45941.497789699075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45941.497789699075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45941.497789699075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45941.497789699075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45941.497789699075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45941.497789699075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45941.497789699075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45941.497789699075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45941.497789699075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45941.497789699075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45941.497789699075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45941.497789699075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45941.497789699075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45941.497789699075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45941.497789699075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45941.497789699075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45941.497789699075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45941.497789699075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45941.497789699075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45941.497789699075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45941.497789699075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45941.497789699075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45941.497789699075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45941.497789699075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45941.497789699075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45941.497789699075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45941.497789699075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45941.497789699075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45941.497789699075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45941.497789699075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45941.497789699075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45941.497789699075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45941.497789699075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45941.497789699075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45941.497789699075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45941.497789699075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45941.497789699075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45941.497789699075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45941.497789699075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45941.497789699075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45941.497789699075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45941.497789699075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45941.497789699075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45941.497789699075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45941.497789699075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45941.497789699075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45941.497789699075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45941.497789699075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45941.497789699075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45941.497789699075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45941.497789699075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45941.497789699075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45941.497789699075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45941.497789699075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45941.497789699075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45941.497789699075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45941.497789699075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45941.497789699075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45941.497789699075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45941.497789699075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45941.497789699075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45941.497789699075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45941.497789699075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45941.497789699075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45941.497789699075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45941.497789699075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45941.497789699075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45941.497789699075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45941.497789699075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45941.497789699075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45941.497789699075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45941.497789699075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45941.497789699075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45941.497789699075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45941.497789699075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45941.497789699075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45941.497789699075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45941.497789699075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45941.497789699075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45941.497789699075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45941.497789699075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45941.497789699075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45941.497789699075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45941.497789699075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45941.497789699075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45941.497789699075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45941.497789699075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45941.497789699075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45941.497789699075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45941.497789699075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45941.497789699075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45941.497789699075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45941.497789699075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45941.497789699075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45941.497789699075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45941.497789699075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45941.497789699075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45941.497789699075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45941.497789699075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45941.497789699075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45941.497789699075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45941.497789699075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45941.497789699075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45941.497789699075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45941.497789699075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45941.497789699075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45941.497789699075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45941.497789699075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45941.497789699075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45941.497789699075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45941.497789699075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45941.497789699075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45941.497789699075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45941.497789699075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45941.497789699075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45941.497789699075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45941.497789699075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45941.497789699075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45941.497789699075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45941.497789699075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45941.497789699075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45941.497789699075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45941.497789699075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45941.497789699075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45941.497789699075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45941.497789699075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45941.497789699075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45941.497789699075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45941.497789699075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45941.497789699075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45941.497789699075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45941.497789699075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45941.497789699075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45941.497789699075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45941.497789699075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45941.497789699075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45941.497789699075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45941.497789699075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45941.497789699075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45941.497789699075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45941.497789699075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45941.497789699075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45941.497789699075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45941.497789699075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45941.497789699075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45941.497789699075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45941.497789699075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45941.497789699075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45941.497789699075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45941.497789699075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45941.497789699075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45941.497789699075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45941.497789699075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45941.497789699075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45941.497789699075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45941.497789699075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45941.497789699075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45941.497789699075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45941.497789699075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45941.497789699075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45941.497789699075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45941.497789699075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45941.497789699075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45941.497789699075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45941.497789699075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45941.497789699075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45941.497789699075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45941.497789699075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45941.497789699075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45941.497789699075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45941.497789699075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45941.497789699075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45941.497789699075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45941.497789699075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45941.497789699075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45941.497789699075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45941.497789699075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45941.497789699075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45941.497789699075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45941.497789699075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45941.497789699075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45941.497789699075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45941.497789699075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45941.497789699075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45941.497789699075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45941.497789699075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45941.497789699075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45941.497789699075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45941.497789699075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45941.497789699075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45941.497789699075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45941.497789699075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45941.497789699075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45941.497789699075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45941.497789699075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45941.497789699075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45941.497789699075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45941.497789699075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45941.497789699075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45941.497789699075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45941.497789699075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45941.497789699075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45941.497789699075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45941.497789699075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45941.497789699075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45941.497789699075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45941.497789699075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45941.497789699075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45941.497789699075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45941.497789699075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45941.497789699075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45941.497789699075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45941.497789699075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45941.497789699075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45941.497789699075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45941.497789699075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45941.497789699075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45941.497789699075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45941.497789699075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45941.497789699075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45941.497789699075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45941.497789699075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45941.497789699075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45941.497789699075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45941.497789699075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45941.497789699075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45941.497789699075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45941.497789699075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45941.497789699075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45941.497789699075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45941.497789699075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45941.497789699075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45941.497789699075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45941.497789699075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45941.497789699075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45941.497789699075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45941.497789699075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45941.497789699075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45941.497789699075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45941.497789699075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45941.497789699075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45941.497789699075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45941.497789699075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45941.497789699075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45941.497789699075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45941.497789699075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45941.497789699075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45941.497789699075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45941.497789699075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45941.497789699075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45941.497789699075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45941.497789699075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45941.497789699075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45941.497789699075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45941.497789699075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45941.497789699075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45941.497789699075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45941.497789699075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45941.497789699075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45941.497789699075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45941.497789699075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45941.497789699075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45941.497789699075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45941.497789699075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45941.497789699075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45941.497789699075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45941.497789699075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45941.497789699075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45941.497789699075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45941.497789699075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45941.497789699075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45941.497789699075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45941.497789699075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45941.497789699075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45941.497789699075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45941.497789699075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45941.497789699075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45941.497789699075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45941.497789699075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45941.497789699075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45941.497789699075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45941.497789699075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45941.497789699075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45941.497789699075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45941.497789699075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45941.497789699075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45941.497789699075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45941.497789699075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45941.497789699075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45941.497789699075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45941.497789699075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45941.497789699075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45941.497789699075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45941.497789699075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45941.497789699075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45941.497789699075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45941.497789699075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45941.497789699075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45941.497789699075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45941.497789699075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45941.497789699075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45941.497789699075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45941.497789699075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45941.497789699075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45941.497789699075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45941.497789699075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45941.497789699075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45941.497789699075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45941.497789699075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45941.497789699075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45941.497789699075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45941.497789699075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45941.497789699075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45941.497789699075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45941.497789699075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45941.497789699075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45941.497789699075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45941.497789699075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45941.497789699075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45941.497789699075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45941.497789699075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45941.497789699075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45941.497789699075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45941.497789699075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45941.497789699075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45941.497789699075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45941.497789699075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45941.497789699075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45941.497789699075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45941.497789699075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45941.497789699075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45941.497789699075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45941.497789699075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45941.497789699075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45941.497789699075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45941.497789699075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45941.497789699075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45941.497789699075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45941.497789699075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45941.497789699075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45941.497789699075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45941.497789699075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45941.497789699075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45941.497789699075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45941.497789699075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45941.497789699075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45941.497789699075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45941.497789699075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45941.497789699075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45941.497789699075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45941.497789699075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45941.497789699075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45941.497789699075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45941.497789699075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45941.497789699075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45941.497789699075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45941.497789699075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45941.497789699075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45941.497789699075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45941.497789699075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45941.497789699075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45941.497789699075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45941.497789699075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45941.497789699075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45941.497789699075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45941.497789699075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45941.497789699075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45941.497789699075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45941.497789699075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45941.497789699075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45941.497789699075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45941.497789699075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45941.497789699075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45941.497789699075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45941.497789699075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45941.497789699075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45941.497789699075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45941.497789699075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45941.497789699075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45941.497789699075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45941.497789699075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45941.497789699075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45941.497789699075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45941.497789699075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45941.497789699075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45941.497789699075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45941.497789699075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45941.497789699075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45941.497789699075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45941.497789699075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45941.497789699075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45941.497789699075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45941.497789699075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45941.497789699075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45941.497789699075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45941.497789699075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45941.497789699075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45941.497789699075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45941.497789699075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45941.497789699075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45941.497789699075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45941.497789699075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45941.497789699075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45941.497789699075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45941.497789699075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45941.497789699075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45941.497789699075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45941.497789699075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45941.497789699075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45941.497789699075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45941.497789699075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45941.497789699075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45941.497789699075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45941.497789699075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45941.497789699075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45941.497789699075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45941.497789699075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45941.497789699075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45941.497789699075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45941.497789699075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45941.497789699075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45941.497789699075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45941.497789699075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45941.497789699075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45941.497789699075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45941.497789699075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45941.497789699075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45941.497789699075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45941.497789699075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45941.497789699075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45941.497789699075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45941.497789699075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45941.497789699075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45941.497789699075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45941.497789699075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45941.497789699075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45941.497789699075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45941.497789699075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45941.497789699075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45941.497789699075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45941.497789699075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45941.497789699075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45941.497789699075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45941.497789699075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45941.497789699075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45941.497789699075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45941.497789699075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45941.497789699075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45941.497789699075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45941.497789699075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45941.497789699075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45941.497789699075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45941.497789699075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45941.497789699075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45941.497789699075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45941.497789699075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45941.497789699075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45941.497789699075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45941.497789699075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45941.497789699075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45941.497789699075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45941.497789699075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45941.497789699075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45941.497789699075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45941.497789699075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45941.497789699075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45941.497789699075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45941.497789699075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45941.497789699075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45941.497789699075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45941.497789699075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45941.497789699075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45941.497789699075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45941.497789699075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45941.497789699075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45941.497789699075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45941.497789699075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45941.497789699075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45941.497789699075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45941.497789699075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45941.497789699075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45941.497789699075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45941.497789699075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45941.497789699075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45941.497789699075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45941.497789699075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45941.497789699075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45941.497789699075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45941.497789699075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45941.497789699075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45941.497789699075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45941.497789699075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45941.497789699075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45941.497789699075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45941.497789699075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45941.497789699075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45941.497789699075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45941.497789699075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45941.497789699075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45941.497789699075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45941.497789699075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45941.497789699075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45941.497789699075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45941.497789699075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45941.497789699075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45941.497789699075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45941.497789699075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45941.497789699075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45941.497789699075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45941.497789699075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45941.497789699075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45941.497789699075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45941.497789699075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45941.497789699075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45941.497789699075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45941.497789699075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45941.497789699075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45941.497789699075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45941.497789699075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45941.497789699075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45941.497789699075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45941.497789699075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45941.497789699075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45941.497789699075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45941.497789699075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45941.497789699075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45941.497789699075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45941.497789699075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45941.497789699075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45941.497789699075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45941.497789699075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45941.497789699075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45941.497789699075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45941.497789699075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45941.497789699075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45941.497789699075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45941.497789699075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45941.497789699075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45941.497789699075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45941.497789699075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45941.497789699075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45941.497789699075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45941.497789699075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45941.497789699075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45941.497789699075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45941.497789699075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45941.497789699075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45941.497789699075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45941.497789699075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45941.497789699075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45941.497789699075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45941.497789699075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45941.497789699075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45941.497789699075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45941.497789699075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45941.497789699075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45941.497789699075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45941.497789699075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45941.497789699075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45941.497789699075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45941.497789699075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45941.497789699075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45941.497789699075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45941.497789699075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45941.497789699075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45941.497789699075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45941.497789699075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45941.497789699075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45941.497789699075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45941.497789699075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45941.497789699075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45941.497789699075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45941.497789699075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45941.497789699075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45941.497789699075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45941.497789699075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45941.497789699075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45941.497789699075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45941.497789699075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45941.497789699075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45941.497789699075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45941.497789699075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45941.497789699075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45941.497789699075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45941.497789699075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45941.497789699075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45941.497789699075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45941.497789699075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45941.497789699075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45941.497789699075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45941.497789699075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45941.497789699075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45941.497789699075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45941.497789699075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45941.497789699075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45941.497789699075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45941.497789699075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45941.497789699075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45941.497789699075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45941.497789699075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45941.497789699075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45941.497789699075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45941.497789699075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45941.497789699075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45941.497789699075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45941.497789699075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45941.497789699075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45941.497789699075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45941.497789699075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45941.497789699075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45941.497789699075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45941.497789699075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45941.497789699075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45941.497789699075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45941.497789699075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45941.497789699075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45941.497789699075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45941.497789699075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45941.497789699075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45941.497789699075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45941.497789699075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45941.497789699075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45941.497789699075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45941.497789699075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45941.497789699075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45941.497789699075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45941.497789699075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45941.497789699075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45941.497789699075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45941.497789699075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45941.497789699075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45941.497789699075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45941.497789699075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45941.497789699075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45941.497789699075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45941.497789699075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45941.497789699075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45941.497789699075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45941.497789699075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45941.497789699075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45941.497789699075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45941.497789699075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45941.497789699075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45941.497789699075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45941.497789699075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45941.497789699075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45941.497789699075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45941.497789699075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45941.497789699075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45941.497789699075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45941.497789699075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45941.497789699075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45941.497789699075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45941.497789699075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45941.497789699075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45941.497789699075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45941.497789699075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45941.497789699075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45941.497789699075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45941.497789699075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45941.497789699075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45941.497789699075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45941.497789699075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45941.497789699075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45941.497789699075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45941.497789699075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45941.497789699075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45941.497789699075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45941.497789699075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45941.497789699075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45941.497789699075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45941.497789699075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45941.497789699075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45941.497789699075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45941.497789699075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45941.497789699075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45941.497789699075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45941.497789699075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45941.497789699075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45941.497789699075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45941.497789699075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45941.497789699075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45941.497789699075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45941.497789699075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45941.497789699075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45941.497789699075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45941.497789699075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45941.497789699075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45941.497789699075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45941.497789699075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45941.497789699075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45941.497789699075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45941.497789699075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45941.497789699075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45941.497789699075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45941.497789699075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45941.497789699075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45941.497789699075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45941.497789699075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45941.497789699075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45941.497789699075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45941.497789699075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45941.497789699075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45941.497789699075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45941.497789699075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45941.497789699075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45941.497789699075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45941.497789699075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45941.497789699075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45941.497789699075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45941.497789699075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45941.497789699075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45941.497789699075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45941.497789699075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45941.497789699075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45941.497789699075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45941.497789699075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45941.497789699075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45941.497789699075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45941.497789699075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45941.497789699075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45941.497789699075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45941.497789699075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45941.497789699075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45941.497789699075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45941.497789699075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45941.497789699075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45941.497789699075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45941.497789699075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45941.497789699075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45941.497789699075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45941.497789699075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45941.497789699075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45941.497789699075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45941.497789699075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45941.497789699075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45941.497789699075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45941.497789699075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45941.497789699075</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45941.497789699075</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45941.497789699075</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238.01707210647874</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96" t="s">
        <v>36672</v>
      </c>
      <c r="E3" s="101" t="s">
        <v>38964</v>
      </c>
      <c r="F3" s="128">
        <v>45941.396064814813</v>
      </c>
      <c r="G3" s="129">
        <f ca="1">IFERROR(NOW()-F3,"")</f>
        <v>0.10172488426178461</v>
      </c>
      <c r="H3" s="128">
        <v>45941.308321759258</v>
      </c>
      <c r="I3" s="124" t="str">
        <f>IFERROR(VLOOKUP(D3,DB!A:F,6,0),"")</f>
        <v>Generator-SG</v>
      </c>
      <c r="J3" s="124" t="str">
        <f>IFERROR(VLOOKUP(D3,DB!A:G,7,0),"")</f>
        <v>Dead</v>
      </c>
      <c r="K3" s="130" t="s">
        <v>39065</v>
      </c>
      <c r="L3" s="126" t="str">
        <f>IFERROR(VLOOKUP(D3,DB!A:I,9,0),"")</f>
        <v>Latis</v>
      </c>
    </row>
    <row r="4" spans="1:16" ht="15" customHeight="1">
      <c r="A4" s="124" t="s">
        <v>39066</v>
      </c>
      <c r="B4" s="124" t="str">
        <f>IFERROR(VLOOKUP(D4,DB!A:K,11,0),"")</f>
        <v>R4</v>
      </c>
      <c r="C4" s="125">
        <v>1</v>
      </c>
      <c r="D4" s="126" t="s">
        <v>22507</v>
      </c>
      <c r="E4" s="101" t="s">
        <v>38964</v>
      </c>
      <c r="F4" s="128">
        <v>45941.445208333331</v>
      </c>
      <c r="G4" s="129">
        <f ca="1">IFERROR(NOW()-F4,"")</f>
        <v>5.2581365744117647E-2</v>
      </c>
      <c r="H4" s="128">
        <v>45941.452025462961</v>
      </c>
      <c r="I4" s="124" t="str">
        <f>IFERROR(VLOOKUP(D4,DB!A:F,6,0),"")</f>
        <v>SCECO</v>
      </c>
      <c r="J4" s="124" t="str">
        <f>IFERROR(VLOOKUP(D4,DB!A:G,7,0),"")</f>
        <v>Weak</v>
      </c>
      <c r="K4" s="130" t="s">
        <v>39067</v>
      </c>
      <c r="L4" s="126" t="str">
        <f>IFERROR(VLOOKUP(D4,DB!A:I,9,0),"")</f>
        <v>Latis</v>
      </c>
    </row>
    <row r="5" spans="1:16" ht="15" customHeight="1">
      <c r="A5" s="124"/>
      <c r="B5" s="124" t="str">
        <f>IFERROR(VLOOKUP(D5,DB!A:K,11,0),"")</f>
        <v/>
      </c>
      <c r="C5" s="125"/>
      <c r="D5" s="126"/>
      <c r="E5" s="101"/>
      <c r="F5" s="128"/>
      <c r="G5" s="129">
        <f ca="1">IFERROR(NOW()-F5,"")</f>
        <v>45941.497789699075</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45941.497789699075</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45941.497789699075</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45941.497789699075</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45941.497789699075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45941.497789699075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45941.497789699075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45941.497789699075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96"/>
      <c r="E13" s="101"/>
      <c r="F13" s="128"/>
      <c r="G13" s="129">
        <f ca="1">IFERROR(NOW()-F13,"")</f>
        <v>45941.497789699075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01"/>
      <c r="F14" s="128"/>
      <c r="G14" s="129">
        <f ca="1">IFERROR(NOW()-F14,"")</f>
        <v>45941.497789699075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60"/>
      <c r="E15" s="127"/>
      <c r="F15" s="128"/>
      <c r="G15" s="129">
        <f ca="1">IFERROR(NOW()-F15,"")</f>
        <v>45941.497789699075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45941.497789699075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45941.497789699075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45941.497789699075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45941.497789699075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45941.497789699075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45941.497789699075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45941.497789699075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45941.497789699075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45941.497789699075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45941.497789699075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45941.497789699075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45941.497789699075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45941.497789699075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45941.497789699075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45941.497789699075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45941.497789699075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45941.497789699075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45941.497789699075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45941.497789699075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45941.497789699075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45941.497789699075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45941.497789699075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45941.497789699075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45941.497789699075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45941.497789699075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45941.497789699075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45941.497789699075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45941.497789699075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45941.497789699075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45941.497789699075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45941.497789699075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45941.497789699075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45941.497789699075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45941.497789699075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45941.497789699075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45941.497789699075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45941.497789699075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45941.497789699075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45941.497789699075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45941.497789699075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45941.497789699075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45941.497789699075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45941.497789699075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45941.497789699075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45941.497789699075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45941.497789699075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45941.497789699075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45941.497789699075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45941.497789699075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45941.497789699075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45941.497789699075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45941.497789699075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45941.497789699075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45941.497789699075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45941.497789699075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45941.497789699075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45941.497789699075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45941.497789699075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45941.497789699075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45941.497789699075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45941.497789699075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45941.497789699075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45941.497789699075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45941.497789699075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45941.497789699075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45941.497789699075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45941.497789699075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45941.497789699075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45941.497789699075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45941.497789699075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45941.497789699075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45941.497789699075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45941.497789699075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45941.497789699075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45941.497789699075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45941.497789699075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45941.497789699075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45941.497789699075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45941.497789699075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45941.497789699075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45941.497789699075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45941.497789699075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45941.497789699075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45941.497789699075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45941.497789699075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45941.497789699075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45941.497789699075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45941.497789699075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45941.497789699075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45941.497789699075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45941.497789699075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45941.497789699075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45941.497789699075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45941.497789699075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45941.497789699075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45941.497789699075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45941.497789699075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45941.497789699075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45941.497789699075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45941.497789699075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45941.497789699075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45941.497789699075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45941.497789699075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45941.497789699075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45941.497789699075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45941.497789699075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45941.497789699075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45941.497789699075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45941.497789699075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45941.497789699075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45941.497789699075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45941.497789699075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45941.497789699075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45941.497789699075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45941.497789699075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45941.497789699075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45941.497789699075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45941.497789699075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45941.497789699075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45941.497789699075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45941.497789699075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45941.497789699075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45941.497789699075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45941.497789699075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45941.497789699075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45941.497789699075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45941.497789699075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45941.497789699075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45941.497789699075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45941.497789699075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45941.497789699075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45941.497789699075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45941.497789699075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45941.497789699075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45941.497789699075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45941.497789699075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45941.497789699075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45941.497789699075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45941.497789699075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45941.497789699075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45941.497789699075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45941.497789699075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45941.497789699075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45941.497789699075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45941.497789699075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45941.497789699075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45941.497789699075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45941.497789699075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45941.497789699075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45941.497789699075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45941.497789699075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45941.497789699075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45941.497789699075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45941.497789699075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45941.497789699075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45941.497789699075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45941.497789699075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45941.497789699075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45941.497789699075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45941.497789699075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45941.497789699075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45941.497789699075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45941.497789699075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45941.497789699075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45941.497789699075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45941.497789699075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45941.497789699075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45941.497789699075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45941.497789699075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45941.497789699075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45941.497789699075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45941.497789699075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45941.497789699075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45941.497789699075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45941.497789699075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45941.497789699075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45941.497789699075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45941.497789699075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45941.497789699075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45941.497789699075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45941.497789699075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45941.497789699075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45941.497789699075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45941.497789699075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45941.497789699075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45941.497789699075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45941.497789699075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45941.497789699075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45941.497789699075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45941.497789699075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45941.497789699075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45941.497789699075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45941.497789699075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45941.497789699075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45941.497789699075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45941.497789699075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45941.497789699075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45941.497789699075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45941.497789699075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45941.497789699075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45941.497789699075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45941.497789699075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45941.497789699075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45941.497789699075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45941.497789699075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45941.497789699075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45941.497789699075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45941.497789699075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45941.497789699075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45941.497789699075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45941.497789699075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45941.497789699075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45941.497789699075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45941.497789699075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45941.497789699075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45941.497789699075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45941.497789699075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45941.497789699075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45941.497789699075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45941.497789699075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45941.497789699075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45941.497789699075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45941.497789699075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45941.497789699075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45941.497789699075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45941.497789699075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45941.497789699075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45941.497789699075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45941.497789699075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45941.497789699075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45941.497789699075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45941.497789699075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45941.497789699075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45941.497789699075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45941.497789699075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45941.497789699075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45941.497789699075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45941.497789699075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45941.497789699075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45941.497789699075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45941.497789699075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45941.497789699075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45941.497789699075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45941.497789699075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45941.497789699075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45941.497789699075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45941.497789699075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45941.497789699075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45941.497789699075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45941.497789699075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45941.497789699075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45941.497789699075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45941.497789699075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45941.497789699075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45941.497789699075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45941.497789699075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45941.497789699075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45941.497789699075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45941.497789699075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45941.497789699075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45941.497789699075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45941.497789699075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45941.497789699075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45941.497789699075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45941.497789699075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45941.497789699075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45941.497789699075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45941.497789699075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45941.497789699075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45941.497789699075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45941.497789699075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45941.497789699075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45941.497789699075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45941.497789699075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45941.497789699075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45941.497789699075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45941.497789699075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45941.497789699075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45941.497789699075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45941.497789699075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45941.497789699075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45941.497789699075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45941.497789699075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45941.497789699075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45941.497789699075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45941.497789699075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45941.497789699075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45941.497789699075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45941.497789699075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45941.497789699075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45941.497789699075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45941.497789699075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45941.497789699075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45941.497789699075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45941.497789699075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45941.497789699075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45941.497789699075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45941.497789699075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45941.497789699075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45941.497789699075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45941.497789699075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45941.497789699075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45941.497789699075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45941.497789699075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45941.497789699075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45941.497789699075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45941.497789699075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45941.497789699075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45941.497789699075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45941.497789699075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45941.497789699075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45941.497789699075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45941.497789699075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45941.497789699075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45941.497789699075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45941.497789699075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45941.497789699075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45941.497789699075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45941.497789699075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45941.497789699075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45941.497789699075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45941.497789699075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45941.497789699075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45941.497789699075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45941.497789699075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45941.497789699075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45941.497789699075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45941.497789699075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45941.497789699075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45941.497789699075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45941.497789699075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45941.497789699075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45941.497789699075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45941.497789699075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45941.497789699075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45941.497789699075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45941.497789699075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45941.497789699075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45941.497789699075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45941.497789699075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45941.497789699075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45941.497789699075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45941.497789699075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45941.497789699075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45941.497789699075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45941.497789699075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45941.497789699075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45941.497789699075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45941.497789699075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45941.497789699075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45941.497789699075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45941.497789699075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45941.497789699075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45941.497789699075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45941.497789699075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45941.497789699075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45941.497789699075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45941.497789699075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45941.497789699075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45941.497789699075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45941.497789699075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45941.497789699075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45941.497789699075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45941.497789699075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45941.497789699075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45941.497789699075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45941.497789699075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45941.497789699075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45941.497789699075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45941.497789699075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45941.497789699075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45941.497789699075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45941.497789699075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45941.497789699075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45941.497789699075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45941.497789699075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45941.497789699075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45941.497789699075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45941.497789699075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45941.497789699075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45941.497789699075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45941.497789699075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45941.497789699075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45941.497789699075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45941.497789699075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45941.497789699075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45941.497789699075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45941.497789699075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45941.497789699075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45941.497789699075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45941.497789699075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45941.497789699075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45941.497789699075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45941.497789699075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45941.497789699075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45941.497789699075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45941.497789699075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45941.497789699075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45941.497789699075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45941.497789699075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45941.497789699075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45941.497789699075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45941.497789699075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45941.497789699075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45941.497789699075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45941.497789699075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45941.497789699075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45941.497789699075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45941.497789699075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45941.497789699075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45941.497789699075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45941.497789699075</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45941.497789699075</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45941.497789699075</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45941.497789699075</v>
      </c>
      <c r="H430" s="128"/>
      <c r="I430" s="124" t="str">
        <f>IFERROR(VLOOKUP(D430,DB!A:F,6,0),"")</f>
        <v/>
      </c>
      <c r="J430" s="124" t="str">
        <f>IFERROR(VLOOKUP(D430,DB!A:G,7,0),"")</f>
        <v/>
      </c>
      <c r="K430" s="130"/>
      <c r="L430" s="126" t="str">
        <f>IFERROR(VLOOKUP(D430,DB!A:I,9,0),"")</f>
        <v/>
      </c>
    </row>
    <row r="431" spans="1:12" ht="15" customHeight="1">
      <c r="A431" s="131"/>
      <c r="B431" s="131" t="str">
        <f>IFERROR(VLOOKUP(D431,DB!A:K,11,0),"")</f>
        <v/>
      </c>
      <c r="C431" s="132"/>
      <c r="D431" s="133"/>
      <c r="E431" s="134"/>
      <c r="F431" s="135"/>
      <c r="G431" s="136">
        <f ca="1">IFERROR(NOW()-F431,"")</f>
        <v>45941.497789699075</v>
      </c>
      <c r="H431" s="135"/>
      <c r="I431" s="131" t="str">
        <f>IFERROR(VLOOKUP(D431,DB!A:F,6,0),"")</f>
        <v/>
      </c>
      <c r="J431" s="131" t="str">
        <f>IFERROR(VLOOKUP(D431,DB!A:G,7,0),"")</f>
        <v/>
      </c>
      <c r="K431" s="137"/>
      <c r="L431" s="133" t="str">
        <f>IFERROR(VLOOKUP(D431,DB!A:I,9,0),"")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3" t="s">
        <v>38953</v>
      </c>
      <c r="B1" s="163" t="s">
        <v>38954</v>
      </c>
      <c r="C1" s="163" t="s">
        <v>38955</v>
      </c>
      <c r="D1" s="163" t="s">
        <v>144</v>
      </c>
      <c r="E1" s="163" t="s">
        <v>38956</v>
      </c>
      <c r="F1" s="164" t="s">
        <v>38957</v>
      </c>
      <c r="G1" s="165" t="s">
        <v>38958</v>
      </c>
      <c r="H1" s="164" t="s">
        <v>38959</v>
      </c>
      <c r="I1" s="163" t="s">
        <v>38960</v>
      </c>
      <c r="J1" s="163" t="s">
        <v>38961</v>
      </c>
      <c r="K1" s="163" t="s">
        <v>38962</v>
      </c>
      <c r="L1" s="163" t="s">
        <v>8</v>
      </c>
      <c r="M1" s="97"/>
    </row>
    <row r="2" spans="1:13" ht="15">
      <c r="A2" s="37" t="s">
        <v>39068</v>
      </c>
      <c r="B2" s="37" t="str">
        <f>IFERROR(VLOOKUP(D2,DB!A:K,11,0),"")</f>
        <v>R5</v>
      </c>
      <c r="C2" s="37">
        <v>3</v>
      </c>
      <c r="D2" s="123" t="s">
        <v>36000</v>
      </c>
      <c r="E2" s="37" t="s">
        <v>38964</v>
      </c>
      <c r="F2" s="38">
        <v>45891.832060185188</v>
      </c>
      <c r="G2" s="155">
        <f ca="1">IFERROR(NOW()-F2,"")</f>
        <v>49.665729513886617</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5">
        <f t="shared" ref="G3" ca="1" si="0">IFERROR(NOW()-F3,"")</f>
        <v>15.308912384258292</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31" ca="1" si="1">IFERROR(NOW()-F4,"")</f>
        <v>45941.497789699075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45941.497789699075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45941.497789699075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45941.497789699075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45941.497789699075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45941.497789699075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45941.497789699075</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45941.497789699075</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45941.497789699075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45941.497789699075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45941.497789699075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45941.497789699075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45941.497789699075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45941.497789699075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45941.497789699075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45941.497789699075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45941.497789699075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45941.497789699075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45941.497789699075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45941.497789699075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45941.497789699075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45941.497789699075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45941.497789699075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45941.497789699075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45941.497789699075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45941.497789699075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45941.497789699075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45941.497789699075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45941.497789699075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45941.497789699075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45941.497789699075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45941.497789699075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45941.497789699075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45941.497789699075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45941.497789699075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45941.497789699075</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45941.497789699075</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45941.497789699075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45941.497789699075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45941.497789699075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45941.497789699075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45941.497789699075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45941.497789699075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45941.497789699075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45941.497789699075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45941.497789699075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45941.497789699075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45941.497789699075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45941.497789699075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45941.497789699075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45941.497789699075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45941.497789699075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45941.497789699075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45941.497789699075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45941.497789699075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45941.497789699075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45941.497789699075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45941.497789699075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45941.497789699075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45941.497789699075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45941.497789699075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45941.497789699075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45941.497789699075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45941.497789699075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45941.497789699075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45941.497789699075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45941.497789699075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45941.497789699075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45941.497789699075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45941.497789699075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45941.497789699075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45941.497789699075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45941.497789699075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45941.497789699075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45941.497789699075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45941.497789699075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45941.497789699075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45941.497789699075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45941.497789699075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45941.497789699075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45941.497789699075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45941.497789699075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45941.497789699075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45941.497789699075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45941.497789699075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45941.497789699075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45941.497789699075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45941.497789699075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45941.497789699075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45941.497789699075</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45941.497789699075</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5"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14.724942476852448</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1.9687271990769659</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7.6168174768536119</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0.47383136574353557</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1</v>
      </c>
      <c r="D6" s="106" t="s">
        <v>33511</v>
      </c>
      <c r="E6" s="153" t="s">
        <v>38964</v>
      </c>
      <c r="F6" s="110">
        <v>45941.367303240739</v>
      </c>
      <c r="G6" s="78">
        <f ca="1">IFERROR(NOW()-F6,"-")</f>
        <v>0.13048645833623596</v>
      </c>
      <c r="H6" s="110">
        <v>45941.355104166665</v>
      </c>
      <c r="I6" s="106" t="str">
        <f>IFERROR(VLOOKUP(D6,DB!A:F,6,0),"")</f>
        <v>SCECO</v>
      </c>
      <c r="J6" s="105" t="str">
        <f>IFERROR(VLOOKUP(D6,DB!A:G,7,0),"")</f>
        <v>Dead</v>
      </c>
      <c r="K6" s="111" t="s">
        <v>39081</v>
      </c>
      <c r="L6" s="112" t="str">
        <f>IFERROR(VLOOKUP(D6,DB!A:I,9,0),"")</f>
        <v>Latis</v>
      </c>
    </row>
    <row r="7" spans="1:16383" ht="31.5" customHeight="1">
      <c r="A7" s="107"/>
      <c r="B7" s="106" t="str">
        <f>IFERROR(VLOOKUP(D7,DB!A:K,11,0),"")</f>
        <v/>
      </c>
      <c r="C7" s="108"/>
      <c r="D7" s="158"/>
      <c r="E7" s="109"/>
      <c r="F7" s="110"/>
      <c r="G7" s="78">
        <f ca="1">IFERROR(NOW()-F7,"-")</f>
        <v>45941.497789699075</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45941.497789699075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45941.497789699075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45941.497789699075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45941.497789699075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45941.497789699075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45941.497789699075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45941.497789699075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45941.497789699075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45941.497789699075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45941.497789699075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45941.497789699075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45941.497789699075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45941.497789699075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45941.497789699075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45941.497789699075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45941.497789699075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45941.497789699075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45941.497789699075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45941.497789699075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45941.497789699075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45941.497789699075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45941.497789699075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45941.497789699075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45941.497789699075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45941.497789699075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45941.497789699075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45941.497789699075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45941.497789699075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45941.497789699075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45941.497789699075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45941.497789699075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45941.497789699075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45941.497789699075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45941.497789699075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45941.497789699075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45941.497789699075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45941.497789699075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45941.497789699075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45941.497789699075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45941.497789699075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45941.497789699075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45941.497789699075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45941.497789699075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45941.497789699075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45941.497789699075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45941.497789699075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45941.497789699075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45941.497789699075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45941.497789699075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45941.497789699075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45941.497789699075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45941.497789699075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45941.497789699075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45941.497789699075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45941.497789699075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45941.497789699075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45941.497789699075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45941.497789699075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45941.497789699075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45941.497789699075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45941.497789699075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45941.497789699075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45941.497789699075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45941.497789699075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45941.497789699075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45941.497789699075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45941.497789699075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45941.497789699075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45941.497789699075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45941.497789699075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45941.497789699075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45941.497789699075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45941.497789699075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45941.497789699075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45941.497789699075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45941.497789699075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45941.497789699075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45941.497789699075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45941.497789699075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45941.497789699075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45941.497789699075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45941.497789699075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45941.497789699075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45941.497789699075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45941.497789699075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45941.497789699075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45941.497789699075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45941.497789699075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45941.497789699075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45941.497789699075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45941.497789699075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45941.497789699075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45941.497789699075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45941.497789699075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45941.497789699075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45941.497789699075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45941.497789699075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45941.497789699075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45941.497789699075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45941.497789699075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45941.497789699075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45941.497789699075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45941.497789699075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45941.497789699075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45941.497789699075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45941.497789699075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45941.497789699075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45941.497789699075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45941.497789699075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45941.497789699075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45941.497789699075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45941.497789699075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45941.497789699075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45941.497789699075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45941.497789699075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45941.497789699075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45941.497789699075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45941.497789699075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45941.497789699075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45941.497789699075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45941.497789699075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45941.497789699075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45941.497789699075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45941.497789699075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45941.497789699075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45941.497789699075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45941.497789699075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45941.497789699075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45941.497789699075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45941.497789699075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45941.497789699075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45941.497789699075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45941.497789699075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45941.497789699075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45941.497789699075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45941.497789699075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45941.497789699075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45941.497789699075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45941.497789699075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45941.497789699075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45941.497789699075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45941.497789699075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45941.497789699075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45941.497789699075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45941.497789699075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45941.497789699075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45941.497789699075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45941.497789699075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45941.497789699075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45941.497789699075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45941.497789699075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45941.497789699075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45941.497789699075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45941.497789699075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45941.497789699075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45941.497789699075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45941.497789699075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45941.497789699075</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45941.497789699075</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45941.497789699075</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45941.497789699075</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45941.497789699075</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2025-10-11T08:58:37Z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