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517" documentId="13_ncr:1_{F6CB121F-512D-4AA6-A0C1-0FB36C537598}" xr6:coauthVersionLast="47" xr6:coauthVersionMax="47" xr10:uidLastSave="{F9A5A087-35D5-4E8B-A284-DA217DC99DB1}"/>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6" l="1"/>
  <c r="L8" i="6"/>
  <c r="L9" i="6"/>
  <c r="L10" i="6"/>
  <c r="L11" i="6"/>
  <c r="L12" i="6"/>
  <c r="L13" i="6"/>
  <c r="L14" i="6"/>
  <c r="L15" i="6"/>
  <c r="L16" i="6"/>
  <c r="L17" i="6"/>
  <c r="L18" i="6"/>
  <c r="L19" i="6"/>
  <c r="I7" i="6"/>
  <c r="J7" i="6"/>
  <c r="I8" i="6"/>
  <c r="J8" i="6"/>
  <c r="I9" i="6"/>
  <c r="J9" i="6"/>
  <c r="I10" i="6"/>
  <c r="J10" i="6"/>
  <c r="I11" i="6"/>
  <c r="J11" i="6"/>
  <c r="I12" i="6"/>
  <c r="J12"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I2" i="6"/>
  <c r="I5" i="6"/>
  <c r="L2" i="6"/>
  <c r="L5" i="6"/>
  <c r="L4" i="6"/>
  <c r="J5" i="6"/>
  <c r="J2" i="6"/>
  <c r="J4" i="6"/>
  <c r="I4" i="6"/>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9" i="5"/>
  <c r="J9" i="5"/>
  <c r="I9" i="5"/>
  <c r="G9" i="5"/>
  <c r="B9"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B8" i="6"/>
  <c r="G8" i="6"/>
  <c r="B9" i="6"/>
  <c r="G9" i="6"/>
  <c r="B10" i="6"/>
  <c r="G10" i="6"/>
  <c r="B11" i="6"/>
  <c r="G11" i="6"/>
  <c r="B12" i="6"/>
  <c r="G12" i="6"/>
  <c r="B13" i="6"/>
  <c r="G13" i="6"/>
  <c r="I13" i="6"/>
  <c r="J13" i="6"/>
  <c r="B14" i="6"/>
  <c r="G14" i="6"/>
  <c r="I14" i="6"/>
  <c r="J14" i="6"/>
  <c r="B15" i="6"/>
  <c r="G15" i="6"/>
  <c r="I15" i="6"/>
  <c r="J15" i="6"/>
  <c r="B16" i="6"/>
  <c r="G16" i="6"/>
  <c r="I16" i="6"/>
  <c r="J16" i="6"/>
  <c r="B17" i="6"/>
  <c r="G17" i="6"/>
  <c r="I17" i="6"/>
  <c r="J17" i="6"/>
  <c r="B18" i="6"/>
  <c r="G18" i="6"/>
  <c r="I18" i="6"/>
  <c r="J18" i="6"/>
  <c r="B19" i="6"/>
  <c r="G19" i="6"/>
  <c r="I19" i="6"/>
  <c r="J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<sst xmlns="http://schemas.openxmlformats.org/spreadsheetml/2006/main" count="178583" uniqueCount="39074">
  <si>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</si>
  <si>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</si>
  <si>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</si>
  <si>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</si>
  <si>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</si>
  <si>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</si>
  <si>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</si>
  <si>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</si>
  <si>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</si>
  <si>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</si>
  <si>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</si>
  <si>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</si>
  <si>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</si>
  <si>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</si>
  <si>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</si>
  <si>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</si>
  <si>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</si>
  <si>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</si>
  <si>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</si>
  <si>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</si>
  <si>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</si>
  <si>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</si>
  <si>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</si>
  <si>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</si>
  <si>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</si>
  <si>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</si>
  <si>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</si>
  <si>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</si>
  <si>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</si>
  <si>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</si>
  <si>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</si>
  <si>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</si>
  <si>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</si>
  <si>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</si>
  <si>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</si>
  <si>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</si>
  <si>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</si>
  <si>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</si>
  <si>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</si>
  <si>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</si>
  <si>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</si>
  <si>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</si>
  <si>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</si>
  <si>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</si>
  <si>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</si>
  <si>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</si>
  <si>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</si>
  <si>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</si>
  <si>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</si>
  <si>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</si>
  <si>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</si>
  <si>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</si>
  <si>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</si>
  <si>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</si>
  <si>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</si>
  <si>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</si>
  <si>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</si>
  <si>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</si>
  <si>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</si>
  <si>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</si>
  <si>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</si>
  <si>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</si>
  <si>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</si>
  <si>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</si>
  <si>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</si>
  <si>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</si>
  <si>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</si>
  <si>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</si>
  <si>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</si>
  <si>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</si>
  <si>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</si>
  <si>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</si>
  <si>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</si>
  <si>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</si>
  <si>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</si>
  <si>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</si>
  <si>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</si>
  <si>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</si>
  <si>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</si>
  <si>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</si>
  <si>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</si>
  <si>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</si>
  <si>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</si>
  <si>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</si>
  <si>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</si>
  <si>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</si>
  <si>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</si>
  <si>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</si>
  <si>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</si>
  <si>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</si>
  <si>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</si>
  <si>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</si>
  <si>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</si>
  <si>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</si>
  <si>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</si>
  <si>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</si>
  <si>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</si>
  <si>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</si>
  <si>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</si>
  <si>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</si>
  <si>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</si>
  <si>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</si>
  <si>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</si>
  <si>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</si>
  <si>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</si>
  <si>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</si>
  <si>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</si>
  <si>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</si>
  <si>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</si>
  <si>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</si>
  <si>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</si>
  <si>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</si>
  <si>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</si>
  <si>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</si>
  <si>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</si>
  <si>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</si>
  <si>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</si>
  <si>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</si>
  <si>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</si>
  <si>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</si>
  <si>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</si>
  <si>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</si>
  <si>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</si>
  <si>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</si>
  <si>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</si>
  <si>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</si>
  <si>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</si>
  <si>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</si>
  <si>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</si>
  <si>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</si>
  <si>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</si>
  <si>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</si>
  <si>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</si>
  <si>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</si>
  <si>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</si>
  <si>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</si>
  <si>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</si>
  <si>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</si>
  <si>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</si>
  <si>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</si>
  <si>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</si>
  <si>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</si>
  <si>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</si>
  <si>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</si>
  <si>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</si>
  <si>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</si>
  <si>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</si>
  <si>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</si>
  <si>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</si>
  <si>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</si>
  <si>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</si>
  <si>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</si>
  <si>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</si>
  <si>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</si>
  <si>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</si>
  <si>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</si>
  <si>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</si>
  <si>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</si>
  <si>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</si>
  <si>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</si>
  <si>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</si>
  <si>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</si>
  <si>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</si>
  <si>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</si>
  <si>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</si>
  <si>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</si>
  <si>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</si>
  <si>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</si>
  <si>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</si>
  <si>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</si>
  <si>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</si>
  <si>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</si>
  <si>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</si>
  <si>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</si>
  <si>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</si>
  <si>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</si>
  <si>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</si>
  <si>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</si>
  <si>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</si>
  <si>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</si>
  <si>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</si>
  <si>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</si>
  <si>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</si>
  <si>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</si>
  <si>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</si>
  <si>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</si>
  <si>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</si>
  <si>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</si>
  <si>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</si>
  <si>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</si>
  <si>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</si>
  <si>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</si>
  <si>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</si>
  <si>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</si>
  <si>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</si>
  <si>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</si>
  <si>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</si>
  <si>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</si>
  <si>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</si>
  <si>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</si>
  <si>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</si>
  <si>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</si>
  <si>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</si>
  <si>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</si>
  <si>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</si>
  <si>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</si>
  <si>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</si>
  <si>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</si>
  <si>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</si>
  <si>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</si>
  <si>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</si>
  <si>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</si>
  <si>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</si>
  <si>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</si>
  <si>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</si>
  <si>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</si>
  <si>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</si>
  <si>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</si>
  <si>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</si>
  <si>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</si>
  <si>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</si>
  <si>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</si>
  <si>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</si>
  <si>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</si>
  <si>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</si>
  <si>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</si>
  <si>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</si>
  <si>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</si>
  <si>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</si>
  <si>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</si>
  <si>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</si>
  <si>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</si>
  <si>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</si>
  <si>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</si>
  <si>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</si>
  <si>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</si>
  <si>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</si>
  <si>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</si>
  <si>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</si>
  <si>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</si>
  <si>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</si>
  <si>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</si>
  <si>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</si>
  <si>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</si>
  <si>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</si>
  <si>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</si>
  <si>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</si>
  <si>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</si>
  <si>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</si>
  <si>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</si>
  <si>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</si>
  <si>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</si>
  <si>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</si>
  <si>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</si>
  <si>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</si>
  <si>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</si>
  <si>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</si>
  <si>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</si>
  <si>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</si>
  <si>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</si>
  <si>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</si>
  <si>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</si>
  <si>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</si>
  <si>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</si>
  <si>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</si>
  <si>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</si>
  <si>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</si>
  <si>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</si>
  <si>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</si>
  <si>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</si>
  <si>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</si>
  <si>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</si>
  <si>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</si>
  <si>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</si>
  <si>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</si>
  <si>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</si>
  <si>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</si>
  <si>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</si>
  <si>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</si>
  <si>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</si>
  <si>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</si>
  <si>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</si>
  <si>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</si>
  <si>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</si>
  <si>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</si>
  <si>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</si>
  <si>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</si>
  <si>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</si>
  <si>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</si>
  <si>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</si>
  <si>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</si>
  <si>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</si>
  <si>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</si>
  <si>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</si>
  <si>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</si>
  <si>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</si>
  <si>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</si>
  <si>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</si>
  <si>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</si>
  <si>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</si>
  <si>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</si>
  <si>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</si>
  <si>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</si>
  <si>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</si>
  <si>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</si>
  <si>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</si>
  <si>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</si>
  <si>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</si>
  <si>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</si>
  <si>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</si>
  <si>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</si>
  <si>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</si>
  <si>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</si>
  <si>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</si>
  <si>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</si>
  <si>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</si>
  <si>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</si>
  <si>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</si>
  <si>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</si>
  <si>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</si>
  <si>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</si>
  <si>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</si>
  <si>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</si>
  <si>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</si>
  <si>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</si>
  <si>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</si>
  <si>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</si>
  <si>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</si>
  <si>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</si>
  <si>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</si>
  <si>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</si>
  <si>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</si>
  <si>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</si>
  <si>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</si>
  <si>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</si>
  <si>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</si>
  <si>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</si>
  <si>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</si>
  <si>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</si>
  <si>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</si>
  <si>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</si>
  <si>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</si>
  <si>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</si>
  <si>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</si>
  <si>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</si>
  <si>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</si>
  <si>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</si>
  <si>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</si>
  <si>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</si>
  <si>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</si>
  <si>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</si>
  <si>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</si>
  <si>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</si>
  <si>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</si>
  <si>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</si>
  <si>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</si>
  <si>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</si>
  <si>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</si>
  <si>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</si>
  <si>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</si>
  <si>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</si>
  <si>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</si>
  <si>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</si>
  <si>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</si>
  <si>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</si>
  <si>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</si>
  <si>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</si>
  <si>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</si>
  <si>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</si>
  <si>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</si>
  <si>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</si>
  <si>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</si>
  <si>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</si>
  <si>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</si>
  <si>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</si>
  <si>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</si>
  <si>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</si>
  <si>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</si>
  <si>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</si>
  <si>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</si>
  <si>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</si>
  <si>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</si>
  <si>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</si>
  <si>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</si>
  <si>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</si>
  <si>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</si>
  <si>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</si>
  <si>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</si>
  <si>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</si>
  <si>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</si>
  <si>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</si>
  <si>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</si>
  <si>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</si>
  <si>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</si>
  <si>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</si>
  <si>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</si>
  <si>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</si>
  <si>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</si>
  <si>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</si>
  <si>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</si>
  <si>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</si>
  <si>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</si>
  <si>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</si>
  <si>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</si>
  <si>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</si>
  <si>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</si>
  <si>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</si>
  <si>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</si>
  <si>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</si>
  <si>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</si>
  <si>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</si>
  <si>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</si>
  <si>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</si>
  <si>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</si>
  <si>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</si>
  <si>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</si>
  <si>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</si>
  <si>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</si>
  <si>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</si>
  <si>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</si>
  <si>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</si>
  <si>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</si>
  <si>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</si>
  <si>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</si>
  <si>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</si>
  <si>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</si>
  <si>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</si>
  <si>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</si>
  <si>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</si>
  <si>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</si>
  <si>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</si>
  <si>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</si>
  <si>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</si>
  <si>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</si>
  <si>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</si>
  <si>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</si>
  <si>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</si>
  <si>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</si>
  <si>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</si>
  <si>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</si>
  <si>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</si>
  <si>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</si>
  <si>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</si>
  <si>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</si>
  <si>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</si>
  <si>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</si>
  <si>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</si>
  <si>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</si>
  <si>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</si>
  <si>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</si>
  <si>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</si>
  <si>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</si>
  <si>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</si>
  <si>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</si>
  <si>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</si>
  <si>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</si>
  <si>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</si>
  <si>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</si>
  <si>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</si>
  <si>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</si>
  <si>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</si>
  <si>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</si>
  <si>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</si>
  <si>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</si>
  <si>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</si>
  <si>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</si>
  <si>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</si>
  <si>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</si>
  <si>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</si>
  <si>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</si>
  <si>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</si>
  <si>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</si>
  <si>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</si>
  <si>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</si>
  <si>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</si>
  <si>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</si>
  <si>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</si>
  <si>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</si>
  <si>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</si>
  <si>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</si>
  <si>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</si>
  <si>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</si>
  <si>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</si>
  <si>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</si>
  <si>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</si>
  <si>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</si>
  <si>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</si>
  <si>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</si>
  <si>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</si>
  <si>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</si>
  <si>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</si>
  <si>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</si>
  <si>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</si>
  <si>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</si>
  <si>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</si>
  <si>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</si>
  <si>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</si>
  <si>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</si>
  <si>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</si>
  <si>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</si>
  <si>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</si>
  <si>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</si>
  <si>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</si>
  <si>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</si>
  <si>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</si>
  <si>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</si>
  <si>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</si>
  <si>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</si>
  <si>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</si>
  <si>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</si>
  <si>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</si>
  <si>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</si>
  <si>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</si>
  <si>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</si>
  <si>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</si>
  <si>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</si>
  <si>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</si>
  <si>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</si>
  <si>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</si>
  <si>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</si>
  <si>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</si>
  <si>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</si>
  <si>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</si>
  <si>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</si>
  <si>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</si>
  <si>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</si>
  <si>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</si>
  <si>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</si>
  <si>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</si>
  <si>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</si>
  <si>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</si>
  <si>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</si>
  <si>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</si>
  <si>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</si>
  <si>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</si>
  <si>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</si>
  <si>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</si>
  <si>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</si>
  <si>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</si>
  <si>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</si>
  <si>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</si>
  <si>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</si>
  <si>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</si>
  <si>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</si>
  <si>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</si>
  <si>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</si>
  <si>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</si>
  <si>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</si>
  <si>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</si>
  <si>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</si>
  <si>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</si>
  <si>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</si>
  <si>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</si>
  <si>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</si>
  <si>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</si>
  <si>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</si>
  <si>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</si>
  <si>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</si>
  <si>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</si>
  <si>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</si>
  <si>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</si>
  <si>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</si>
  <si>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</si>
  <si>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</si>
  <si>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</si>
  <si>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</si>
  <si>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</si>
  <si>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</si>
  <si>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</si>
  <si>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</si>
  <si>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</si>
  <si>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</si>
  <si>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</si>
  <si>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</si>
  <si>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</si>
  <si>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</si>
  <si>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</si>
  <si>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</si>
  <si>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</si>
  <si>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</si>
  <si>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</si>
  <si>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</si>
  <si>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</si>
  <si>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</si>
  <si>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</si>
  <si>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</si>
  <si>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</si>
  <si>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</si>
  <si>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</si>
  <si>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</si>
  <si>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</si>
  <si>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</si>
  <si>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</si>
  <si>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</si>
  <si>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</si>
  <si>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</si>
  <si>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</si>
  <si>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</si>
  <si>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</si>
  <si>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</si>
  <si>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</si>
  <si>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</si>
  <si>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</si>
  <si>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</si>
  <si>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</si>
  <si>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</si>
  <si>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</si>
  <si>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</si>
  <si>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</si>
  <si>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</si>
  <si>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</si>
  <si>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</si>
  <si>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</si>
  <si>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</si>
  <si>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</si>
  <si>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</si>
  <si>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</si>
  <si>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</si>
  <si>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</si>
  <si>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</si>
  <si>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</si>
  <si>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</si>
  <si>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</si>
  <si>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</si>
  <si>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</si>
  <si>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</si>
  <si>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</si>
  <si>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</si>
  <si>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</si>
  <si>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</si>
  <si>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</si>
  <si>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</si>
  <si>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</si>
  <si>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</si>
  <si>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</si>
  <si>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</si>
  <si>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</si>
  <si>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</si>
  <si>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</si>
  <si>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</si>
  <si>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</si>
  <si>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</si>
  <si>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</si>
  <si>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</si>
  <si>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</si>
  <si>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</si>
  <si>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</si>
  <si>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</si>
  <si>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</si>
  <si>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</si>
  <si>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</si>
  <si>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</si>
  <si>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</si>
  <si>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</si>
  <si>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</si>
  <si>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</si>
  <si>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</si>
  <si>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</si>
  <si>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</si>
  <si>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</si>
  <si>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</si>
  <si>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</si>
  <si>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</si>
  <si>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</si>
  <si>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</si>
  <si>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</si>
  <si>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</si>
  <si>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</si>
  <si>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</si>
  <si>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</si>
  <si>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</si>
  <si>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</si>
  <si>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</si>
  <si>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</si>
  <si>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</si>
  <si>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</si>
  <si>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</si>
  <si>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</si>
  <si>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</si>
  <si>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</si>
  <si>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</si>
  <si>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</si>
  <si>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</si>
  <si>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</si>
  <si>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</si>
  <si>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</si>
  <si>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</si>
  <si>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</si>
  <si>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</si>
  <si>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</si>
  <si>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</si>
  <si>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</si>
  <si>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</si>
  <si>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</si>
  <si>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</si>
  <si>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</si>
  <si>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</si>
  <si>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</si>
  <si>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</si>
  <si>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</si>
  <si>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</si>
  <si>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</si>
  <si>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</si>
  <si>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</si>
  <si>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</si>
  <si>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</si>
  <si>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</si>
  <si>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</si>
  <si>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</si>
  <si>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</si>
  <si>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</si>
  <si>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</si>
  <si>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</si>
  <si>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</si>
  <si>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</si>
  <si>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</si>
  <si>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</si>
  <si>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</si>
  <si>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</si>
  <si>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</si>
  <si>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</si>
  <si>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</si>
  <si>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</si>
  <si>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</si>
  <si>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</si>
  <si>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</si>
  <si>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</si>
  <si>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</si>
  <si>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</si>
  <si>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</si>
  <si>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</si>
  <si>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</si>
  <si>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</si>
  <si>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</si>
  <si>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</si>
  <si>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</si>
  <si>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</si>
  <si>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</si>
  <si>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</si>
  <si>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</si>
  <si>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</si>
  <si>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</si>
  <si>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</si>
  <si>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</si>
  <si>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</si>
  <si>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</si>
  <si>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</si>
  <si>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</si>
  <si>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</si>
  <si>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</si>
  <si>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</si>
  <si>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</si>
  <si>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</si>
  <si>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</si>
  <si>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</si>
  <si>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</si>
  <si>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</si>
  <si>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</si>
  <si>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</si>
  <si>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</si>
  <si>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</si>
  <si>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</si>
  <si>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</si>
  <si>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</si>
  <si>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</si>
  <si>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</si>
  <si>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</si>
  <si>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</si>
  <si>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</si>
  <si>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</si>
  <si>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</si>
  <si>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</si>
  <si>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</si>
  <si>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</si>
  <si>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</si>
  <si>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</si>
  <si>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</si>
  <si>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</si>
  <si>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</si>
  <si>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</si>
  <si>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</si>
  <si>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</si>
  <si>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</si>
  <si>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</si>
  <si>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</si>
  <si>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</si>
  <si>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</si>
  <si>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</si>
  <si>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</si>
  <si>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</si>
  <si>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</si>
  <si>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</si>
  <si>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</si>
  <si>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</si>
  <si>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</si>
  <si>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</si>
  <si>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</si>
  <si>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</si>
  <si>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</si>
  <si>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</si>
  <si>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</si>
  <si>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</si>
  <si>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</si>
  <si>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</si>
  <si>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</si>
  <si>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</si>
  <si>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</si>
  <si>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</si>
  <si>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</si>
  <si>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</si>
  <si>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</si>
  <si>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</si>
  <si>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</si>
  <si>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</si>
  <si>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</si>
  <si>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</si>
  <si>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</si>
  <si>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</si>
  <si>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</si>
  <si>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</si>
  <si>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</si>
  <si>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</si>
  <si>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</si>
  <si>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</si>
  <si>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</si>
  <si>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</si>
  <si>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</si>
  <si>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</si>
  <si>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</si>
  <si>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</si>
  <si>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</si>
  <si>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</si>
  <si>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</si>
  <si>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</si>
  <si>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</si>
  <si>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</si>
  <si>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</si>
  <si>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</si>
  <si>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</si>
  <si>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</si>
  <si>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</si>
  <si>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</si>
  <si>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</si>
  <si>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</si>
  <si>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</si>
  <si>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</si>
  <si>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</si>
  <si>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</si>
  <si>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</si>
  <si>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</si>
  <si>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</si>
  <si>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</si>
  <si>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</si>
  <si>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</si>
  <si>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</si>
  <si>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</si>
  <si>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</si>
  <si>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</si>
  <si>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</si>
  <si>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</si>
  <si>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</si>
  <si>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</si>
  <si>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</si>
  <si>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</si>
  <si>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</si>
  <si>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</si>
  <si>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</si>
  <si>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</si>
  <si>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</si>
  <si>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</si>
  <si>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</si>
  <si>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</si>
  <si>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</si>
  <si>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</si>
  <si>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</si>
  <si>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</si>
  <si>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</si>
  <si>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</si>
  <si>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</si>
  <si>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</si>
  <si>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</si>
  <si>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</si>
  <si>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</si>
  <si>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</si>
  <si>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</si>
  <si>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</si>
  <si>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</si>
  <si>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</si>
  <si>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</si>
  <si>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</si>
  <si>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</si>
  <si>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</si>
  <si>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</si>
  <si>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</si>
  <si>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</si>
  <si>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</si>
  <si>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</si>
  <si>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</si>
  <si>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</si>
  <si>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</si>
  <si>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</si>
  <si>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</si>
  <si>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</si>
  <si>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</si>
  <si>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</si>
  <si>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</si>
  <si>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</si>
  <si>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</si>
  <si>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</si>
  <si>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</si>
  <si>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</si>
  <si>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</si>
  <si>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</si>
  <si>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</si>
  <si>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</si>
  <si>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</si>
  <si>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</si>
  <si>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</si>
  <si>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</si>
  <si>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</si>
  <si>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</si>
  <si>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</si>
  <si>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</si>
  <si>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</si>
  <si>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</si>
  <si>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</si>
  <si>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</si>
  <si>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</si>
  <si>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</si>
  <si>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</si>
  <si>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</si>
  <si>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</si>
  <si>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</si>
  <si>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</si>
  <si>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</si>
  <si>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</si>
  <si>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</si>
  <si>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</si>
  <si>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</si>
  <si>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</si>
  <si>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</si>
  <si>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</si>
  <si>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</si>
  <si>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</si>
  <si>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</si>
  <si>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</si>
  <si>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</si>
  <si>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</si>
  <si>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</si>
  <si>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</si>
  <si>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</si>
  <si>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</si>
  <si>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</si>
  <si>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</si>
  <si>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</si>
  <si>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</si>
  <si>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</si>
  <si>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</si>
  <si>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</si>
  <si>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</si>
  <si>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</si>
  <si>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</si>
  <si>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</si>
  <si>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</si>
  <si>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</si>
  <si>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</si>
  <si>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</si>
  <si>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</si>
  <si>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</si>
  <si>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</si>
  <si>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</si>
  <si>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</si>
  <si>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</si>
  <si>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</si>
  <si>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</si>
  <si>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</si>
  <si>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</si>
  <si>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</si>
  <si>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</si>
  <si>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</si>
  <si>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</si>
  <si>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</si>
  <si>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</si>
  <si>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</si>
  <si>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</si>
  <si>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</si>
  <si>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</si>
  <si>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</si>
  <si>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</si>
  <si>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</si>
  <si>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</si>
  <si>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</si>
  <si>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</si>
  <si>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</si>
  <si>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</si>
  <si>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</si>
  <si>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</si>
  <si>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</si>
  <si>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</si>
  <si>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</si>
  <si>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</si>
  <si>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</si>
  <si>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</si>
  <si>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</si>
  <si>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</si>
  <si>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</si>
  <si>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</si>
  <si>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</si>
  <si>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</si>
  <si>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</si>
  <si>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</si>
  <si>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</si>
  <si>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</si>
  <si>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</si>
  <si>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</si>
  <si>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</si>
  <si>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</si>
  <si>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</si>
  <si>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</si>
  <si>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</si>
  <si>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</si>
  <si>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</si>
  <si>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</si>
  <si>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</si>
  <si>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</si>
  <si>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</si>
  <si>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</si>
  <si>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</si>
  <si>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</si>
  <si>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</si>
  <si>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</si>
  <si>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</si>
  <si>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</si>
  <si>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</si>
  <si>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</si>
  <si>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</si>
  <si>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</si>
  <si>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</si>
  <si>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</si>
  <si>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</si>
  <si>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</si>
  <si>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</si>
  <si>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</si>
  <si>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</si>
  <si>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</si>
  <si>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</si>
  <si>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</si>
  <si>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</si>
  <si>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</si>
  <si>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</si>
  <si>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</si>
  <si>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</si>
  <si>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</si>
  <si>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</si>
  <si>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</si>
  <si>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</si>
  <si>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</si>
  <si>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</si>
  <si>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</si>
  <si>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</si>
  <si>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</si>
  <si>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</si>
  <si>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</si>
  <si>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</si>
  <si>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</si>
  <si>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</si>
  <si>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</si>
  <si>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</si>
  <si>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</si>
  <si>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</si>
  <si>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</si>
  <si>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</si>
  <si>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</si>
  <si>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</si>
  <si>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</si>
  <si>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</si>
  <si>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</si>
  <si>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</si>
  <si>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</si>
  <si>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</si>
  <si>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</si>
  <si>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</si>
  <si>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</si>
  <si>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</si>
  <si>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</si>
  <si>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</si>
  <si>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</si>
  <si>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</si>
  <si>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</si>
  <si>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</si>
  <si>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</si>
  <si>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</si>
  <si>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</si>
  <si>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</si>
  <si>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</si>
  <si>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</si>
  <si>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</si>
  <si>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</si>
  <si>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</si>
  <si>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</si>
  <si>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</si>
  <si>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</si>
  <si>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</si>
  <si>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</si>
  <si>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</si>
  <si>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</si>
  <si>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</si>
  <si>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</si>
  <si>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</si>
  <si>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</si>
  <si>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</si>
  <si>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</si>
  <si>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</si>
  <si>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</si>
  <si>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</si>
  <si>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</si>
  <si>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</si>
  <si>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</si>
  <si>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</si>
  <si>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</si>
  <si>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</si>
  <si>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</si>
  <si>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</si>
  <si>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</si>
  <si>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</si>
  <si>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</si>
  <si>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</si>
  <si>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</si>
  <si>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</si>
  <si>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</si>
  <si>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</si>
  <si>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</si>
  <si>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</si>
  <si>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</si>
  <si>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</si>
  <si>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</si>
  <si>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</si>
  <si>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</si>
  <si>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</si>
  <si>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</si>
  <si>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</si>
  <si>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</si>
  <si>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</si>
  <si>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</si>
  <si>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</si>
  <si>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</si>
  <si>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</si>
  <si>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</si>
  <si>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</si>
  <si>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</si>
  <si>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</si>
  <si>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</si>
  <si>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</si>
  <si>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</si>
  <si>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</si>
  <si>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</si>
  <si>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</si>
  <si>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</si>
  <si>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</si>
  <si>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</si>
  <si>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</si>
  <si>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</si>
  <si>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</si>
  <si>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</si>
  <si>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</si>
  <si>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</si>
  <si>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</si>
  <si>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</si>
  <si>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</si>
  <si>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</si>
  <si>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</si>
  <si>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</si>
  <si>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</si>
  <si>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</si>
  <si>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</si>
  <si>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</si>
  <si>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</si>
  <si>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</si>
  <si>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</si>
  <si>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</si>
  <si>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</si>
  <si>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</si>
  <si>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</si>
  <si>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</si>
  <si>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</si>
  <si>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</si>
  <si>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</si>
  <si>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</si>
  <si>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</si>
  <si>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</si>
  <si>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</si>
  <si>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</si>
  <si>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</si>
  <si>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</si>
  <si>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</si>
  <si>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</si>
  <si>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</si>
  <si>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</si>
  <si>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</si>
  <si>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</si>
  <si>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</si>
  <si>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</si>
  <si>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</si>
  <si>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</si>
  <si>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</si>
  <si>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</si>
  <si>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</si>
  <si>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</si>
  <si>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</si>
  <si>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</si>
  <si>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</si>
  <si>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</si>
  <si>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</si>
  <si>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</si>
  <si>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</si>
  <si>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</si>
  <si>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</si>
  <si>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</si>
  <si>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</si>
  <si>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</si>
  <si>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</si>
  <si>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</si>
  <si>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</si>
  <si>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</si>
  <si>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</si>
  <si>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</si>
  <si>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</si>
  <si>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</si>
  <si>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</si>
  <si>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</si>
  <si>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</si>
  <si>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</si>
  <si>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</si>
  <si>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</si>
  <si>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</si>
  <si>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</si>
  <si>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</si>
  <si>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</si>
  <si>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</si>
  <si>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</si>
  <si>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</si>
  <si>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</si>
  <si>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</si>
  <si>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</si>
  <si>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</si>
  <si>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</si>
  <si>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</si>
  <si>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</si>
  <si>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</si>
  <si>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</si>
  <si>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</si>
  <si>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</si>
  <si>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</si>
  <si>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</si>
  <si>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</si>
  <si>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</si>
  <si>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</si>
  <si>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</si>
  <si>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</si>
  <si>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</si>
  <si>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</si>
  <si>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</si>
  <si>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</si>
  <si>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</si>
  <si>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</si>
  <si>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</si>
  <si>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</si>
  <si>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</si>
  <si>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</si>
  <si>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</si>
  <si>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</si>
  <si>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</si>
  <si>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</si>
  <si>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</si>
  <si>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</si>
  <si>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</si>
  <si>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</si>
  <si>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</si>
  <si>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</si>
  <si>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</si>
  <si>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</si>
  <si>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</si>
  <si>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</si>
  <si>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</si>
  <si>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</si>
  <si>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</si>
  <si>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</si>
  <si>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</si>
  <si>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</si>
  <si>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</si>
  <si>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</si>
  <si>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</si>
  <si>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</si>
  <si>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</si>
  <si>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</si>
  <si>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</si>
  <si>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</si>
  <si>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</si>
  <si>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</si>
  <si>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</si>
  <si>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</si>
  <si>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</si>
  <si>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</si>
  <si>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</si>
  <si>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</si>
  <si>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</si>
  <si>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</si>
  <si>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</si>
  <si>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</si>
  <si>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</si>
  <si>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</si>
  <si>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</si>
  <si>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</si>
  <si>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</si>
  <si>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</si>
  <si>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</si>
  <si>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</si>
  <si>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</si>
  <si>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</si>
  <si>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</si>
  <si>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</si>
  <si>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</si>
  <si>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</si>
  <si>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</si>
  <si>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</si>
  <si>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</si>
  <si>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</si>
  <si>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</si>
  <si>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</si>
  <si>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</si>
  <si>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</si>
  <si>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</si>
  <si>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</si>
  <si>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</si>
  <si>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</si>
  <si>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</si>
  <si>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</si>
  <si>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</si>
  <si>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</si>
  <si>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</si>
  <si>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</si>
  <si>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</si>
  <si>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</si>
  <si>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</si>
  <si>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</si>
  <si>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</si>
  <si>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</si>
  <si>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</si>
  <si>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</si>
  <si>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</si>
  <si>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</si>
  <si>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</si>
  <si>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</si>
  <si>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</si>
  <si>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</si>
  <si>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</si>
  <si>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</si>
  <si>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</si>
  <si>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</si>
  <si>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</si>
  <si>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</si>
  <si>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</si>
  <si>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</si>
  <si>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</si>
  <si>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</si>
  <si>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</si>
  <si>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</si>
  <si>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</si>
  <si>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</si>
  <si>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</si>
  <si>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</si>
  <si>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</si>
  <si>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</si>
  <si>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</si>
  <si>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</si>
  <si>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</si>
  <si>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</si>
  <si>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</si>
  <si>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</si>
  <si>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</si>
  <si>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</si>
  <si>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</si>
  <si>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</si>
  <si>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</si>
  <si>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</si>
  <si>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</si>
  <si>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</si>
  <si>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</si>
  <si>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</si>
  <si>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</si>
  <si>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</si>
  <si>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</si>
  <si>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</si>
  <si>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</si>
  <si>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</si>
  <si>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</si>
  <si>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</si>
  <si>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</si>
  <si>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</si>
  <si>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</si>
  <si>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</si>
  <si>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</si>
  <si>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</si>
  <si>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</si>
  <si>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</si>
  <si>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</si>
  <si>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</si>
  <si>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</si>
  <si>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</si>
  <si>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</si>
  <si>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</si>
  <si>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</si>
  <si>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</si>
  <si>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</si>
  <si>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</si>
  <si>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</si>
  <si>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</si>
  <si>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</si>
  <si>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</si>
  <si>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</si>
  <si>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</si>
  <si>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</si>
  <si>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</si>
  <si>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</si>
  <si>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</si>
  <si>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</si>
  <si>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</si>
  <si>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</si>
  <si>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</si>
  <si>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</si>
  <si>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</si>
  <si>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</si>
  <si>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</si>
  <si>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</si>
  <si>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</si>
  <si>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</si>
  <si>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</si>
  <si>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</si>
  <si>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</si>
  <si>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</si>
  <si>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</si>
  <si>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</si>
  <si>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</si>
  <si>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</si>
  <si>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</si>
  <si>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</si>
  <si>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</si>
  <si>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</si>
  <si>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</si>
  <si>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</si>
  <si>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</si>
  <si>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</si>
  <si>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</si>
  <si>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</si>
  <si>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</si>
  <si>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</si>
  <si>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</si>
  <si>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</si>
  <si>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</si>
  <si>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</si>
  <si>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</si>
  <si>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</si>
  <si>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</si>
  <si>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</si>
  <si>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</si>
  <si>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</si>
  <si>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</si>
  <si>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</si>
  <si>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</si>
  <si>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</si>
  <si>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</si>
  <si>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</si>
  <si>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</si>
  <si>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</si>
  <si>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</si>
  <si>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</si>
  <si>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</si>
  <si>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</si>
  <si>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</si>
  <si>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</si>
  <si>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</si>
  <si>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</si>
  <si>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</si>
  <si>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</si>
  <si>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</si>
  <si>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</si>
  <si>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</si>
  <si>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</si>
  <si>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</si>
  <si>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</si>
  <si>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</si>
  <si>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</si>
  <si>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</si>
  <si>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</si>
  <si>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</si>
  <si>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</si>
  <si>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</si>
  <si>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</si>
  <si>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</si>
  <si>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</si>
  <si>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</si>
  <si>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</si>
  <si>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</si>
  <si>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</si>
  <si>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</si>
  <si>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</si>
  <si>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</si>
  <si>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</si>
  <si>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</si>
  <si>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</si>
  <si>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</si>
  <si>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</si>
  <si>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</si>
  <si>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</si>
  <si>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</si>
  <si>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</si>
  <si>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</si>
  <si>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</si>
  <si>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</si>
  <si>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</si>
  <si>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</si>
  <si>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</si>
  <si>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</si>
  <si>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</si>
  <si>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</si>
  <si>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</si>
  <si>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</si>
  <si>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</si>
  <si>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</si>
  <si>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</si>
  <si>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</si>
  <si>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</si>
  <si>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</si>
  <si>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</si>
  <si>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</si>
  <si>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</si>
  <si>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</si>
  <si>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</si>
  <si>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</si>
  <si>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</si>
  <si>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</si>
  <si>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</si>
  <si>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</si>
  <si>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</si>
  <si>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</si>
  <si>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</si>
  <si>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</si>
  <si>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</si>
  <si>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</si>
  <si>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</si>
  <si>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</si>
  <si>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</si>
  <si>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</si>
  <si>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</si>
  <si>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</si>
  <si>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</si>
  <si>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</si>
  <si>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</si>
  <si>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</si>
  <si>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</si>
  <si>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</si>
  <si>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</si>
  <si>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</si>
  <si>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</si>
  <si>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</si>
  <si>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</si>
  <si>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</si>
  <si>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</si>
  <si>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</si>
  <si>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</si>
  <si>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</si>
  <si>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</si>
  <si>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</si>
  <si>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</si>
  <si>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</si>
  <si>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</si>
  <si>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</si>
  <si>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</si>
  <si>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</si>
  <si>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</si>
  <si>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</si>
  <si>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</si>
  <si>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</si>
  <si>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</si>
  <si>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</si>
  <si>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</si>
  <si>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</si>
  <si>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</si>
  <si>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</si>
  <si>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</si>
  <si>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</si>
  <si>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</si>
  <si>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</si>
  <si>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</si>
  <si>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</si>
  <si>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</si>
  <si>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</si>
  <si>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</si>
  <si>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</si>
  <si>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</si>
  <si>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</si>
  <si>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</si>
  <si>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</si>
  <si>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</si>
  <si>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</si>
  <si>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</si>
  <si>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</si>
  <si>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</si>
  <si>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</si>
  <si>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</si>
  <si>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</si>
  <si>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</si>
  <si>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</si>
  <si>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</si>
  <si>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</si>
  <si>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</si>
  <si>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</si>
  <si>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</si>
  <si>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</si>
  <si>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</si>
  <si>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</si>
  <si>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</si>
  <si>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</si>
  <si>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</si>
  <si>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</si>
  <si>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</si>
  <si>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</si>
  <si>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</si>
  <si>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</si>
  <si>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</si>
  <si>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</si>
  <si>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</si>
  <si>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</si>
  <si>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</si>
  <si>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</si>
  <si>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</si>
  <si>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</si>
  <si>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</si>
  <si>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</si>
  <si>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</si>
  <si>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</si>
  <si>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</si>
  <si>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</si>
  <si>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</si>
  <si>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</si>
  <si>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</si>
  <si>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</si>
  <si>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</si>
  <si>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</si>
  <si>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</si>
  <si>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</si>
  <si>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</si>
  <si>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</si>
  <si>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</si>
  <si>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</si>
  <si>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</si>
  <si>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</si>
  <si>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</si>
  <si>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</si>
  <si>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</si>
  <si>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</si>
  <si>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</si>
  <si>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</si>
  <si>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</si>
  <si>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</si>
  <si>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</si>
  <si>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</si>
  <si>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</si>
  <si>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</si>
  <si>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</si>
  <si>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</si>
  <si>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</si>
  <si>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</si>
  <si>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</si>
  <si>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</si>
  <si>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</si>
  <si>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</si>
  <si>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</si>
  <si>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</si>
  <si>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</si>
  <si>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</si>
  <si>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</si>
  <si>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</si>
  <si>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</si>
  <si>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</si>
  <si>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</si>
  <si>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</si>
  <si>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</si>
  <si>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</si>
  <si>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</si>
  <si>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</si>
  <si>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</si>
  <si>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</si>
  <si>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</si>
  <si>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</si>
  <si>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</si>
  <si>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</si>
  <si>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</si>
  <si>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</si>
  <si>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</si>
  <si>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</si>
  <si>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</si>
  <si>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</si>
  <si>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</si>
  <si>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</si>
  <si>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</si>
  <si>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</si>
  <si>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</si>
  <si>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</si>
  <si>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</si>
  <si>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</si>
  <si>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</si>
  <si>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</si>
  <si>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</si>
  <si>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</si>
  <si>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</si>
  <si>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</si>
  <si>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</si>
  <si>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</si>
  <si>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</si>
  <si>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</si>
  <si>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</si>
  <si>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</si>
  <si>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</si>
  <si>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</si>
  <si>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</si>
  <si>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</si>
  <si>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</si>
  <si>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</si>
  <si>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</si>
  <si>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</si>
  <si>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</si>
  <si>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</si>
  <si>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</si>
  <si>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</si>
  <si>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</si>
  <si>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</si>
  <si>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</si>
  <si>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</si>
  <si>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</si>
  <si>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</si>
  <si>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</si>
  <si>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</si>
  <si>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</si>
  <si>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</si>
  <si>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</si>
  <si>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</si>
  <si>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</si>
  <si>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</si>
  <si>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</si>
  <si>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</si>
  <si>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</si>
  <si>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</si>
  <si>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</si>
  <si>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</si>
  <si>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</si>
  <si>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</si>
  <si>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</si>
  <si>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</si>
  <si>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</si>
  <si>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</si>
  <si>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</si>
  <si>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</si>
  <si>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</si>
  <si>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</si>
  <si>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</si>
  <si>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</si>
  <si>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</si>
  <si>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</si>
  <si>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</si>
  <si>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</si>
  <si>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</si>
  <si>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</si>
  <si>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</si>
  <si>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</si>
  <si>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</si>
  <si>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</si>
  <si>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</si>
  <si>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</si>
  <si>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</si>
  <si>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</si>
  <si>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</si>
  <si>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</si>
  <si>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</si>
  <si>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</si>
  <si>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</si>
  <si>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</si>
  <si>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</si>
  <si>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</si>
  <si>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</si>
  <si>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</si>
  <si>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</si>
  <si>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</si>
  <si>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</si>
  <si>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</si>
  <si>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</si>
  <si>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</si>
  <si>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</si>
  <si>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</si>
  <si>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</si>
  <si>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</si>
  <si>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</si>
  <si>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</si>
  <si>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</si>
  <si>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</si>
  <si>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</si>
  <si>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</si>
  <si>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</si>
  <si>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</si>
  <si>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</si>
  <si>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</si>
  <si>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</si>
  <si>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</si>
  <si>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</si>
  <si>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</si>
  <si>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</si>
  <si>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</si>
  <si>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</si>
  <si>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</si>
  <si>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</si>
  <si>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</si>
  <si>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</si>
  <si>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</si>
  <si>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</si>
  <si>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</si>
  <si>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</si>
  <si>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</si>
  <si>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</si>
  <si>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</si>
  <si>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</si>
  <si>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</si>
  <si>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</si>
  <si>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</si>
  <si>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</si>
  <si>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</si>
  <si>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</si>
  <si>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</si>
  <si>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</si>
  <si>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</si>
  <si>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</si>
  <si>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</si>
  <si>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</si>
  <si>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</si>
  <si>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</si>
  <si>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</si>
  <si>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</si>
  <si>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</si>
  <si>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</si>
  <si>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</si>
  <si>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</si>
  <si>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</si>
  <si>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</si>
  <si>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</si>
  <si>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</si>
  <si>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</si>
  <si>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</si>
  <si>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</si>
  <si>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</si>
  <si>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</si>
  <si>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</si>
  <si>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</si>
  <si>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</si>
  <si>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</si>
  <si>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</si>
  <si>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</si>
  <si>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</si>
  <si>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</si>
  <si>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</si>
  <si>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</si>
  <si>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</si>
  <si>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</si>
  <si>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</si>
  <si>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</si>
  <si>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</si>
  <si>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</si>
  <si>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</si>
  <si>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</si>
  <si>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</si>
  <si>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</si>
  <si>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</si>
  <si>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</si>
  <si>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</si>
  <si>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</si>
  <si>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</si>
  <si>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</si>
  <si>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</si>
  <si>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</si>
  <si>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</si>
  <si>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</si>
  <si>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</si>
  <si>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</si>
  <si>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</si>
  <si>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</si>
  <si>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</si>
  <si>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</si>
  <si>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</si>
  <si>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</si>
  <si>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</si>
  <si>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</si>
  <si>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</si>
  <si>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</si>
  <si>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</si>
  <si>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</si>
  <si>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</si>
  <si>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</si>
  <si>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</si>
  <si>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</si>
  <si>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</si>
  <si>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</si>
  <si>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</si>
  <si>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</si>
  <si>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</si>
  <si>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</si>
  <si>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</si>
  <si>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</si>
  <si>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</si>
  <si>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</si>
  <si>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</si>
  <si>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</si>
  <si>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</si>
  <si>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</si>
  <si>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</si>
  <si>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</si>
  <si>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</si>
  <si>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</si>
  <si>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</si>
  <si>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</si>
  <si>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</si>
  <si>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</si>
  <si>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</si>
  <si>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</si>
  <si>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</si>
  <si>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</si>
  <si>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</si>
  <si>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</si>
  <si>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</si>
  <si>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</si>
  <si>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</si>
  <si>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</si>
  <si>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</si>
  <si>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</si>
  <si>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</si>
  <si>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</si>
  <si>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</si>
  <si>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</si>
  <si>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</si>
  <si>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</si>
  <si>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</si>
  <si>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</si>
  <si>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</si>
  <si>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</si>
  <si>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</si>
  <si>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</si>
  <si>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</si>
  <si>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</si>
  <si>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</si>
  <si>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</si>
  <si>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</si>
  <si>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</si>
  <si>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</si>
  <si>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</si>
  <si>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</si>
  <si>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</si>
  <si>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</si>
  <si>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</si>
  <si>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</si>
  <si>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</si>
  <si>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</si>
  <si>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</si>
  <si>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</si>
  <si>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</si>
  <si>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</si>
  <si>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</si>
  <si>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</si>
  <si>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</si>
  <si>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</si>
  <si>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</si>
  <si>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</si>
  <si>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</si>
  <si>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</si>
  <si>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</si>
  <si>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</si>
  <si>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</si>
  <si>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</si>
  <si>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</si>
  <si>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</si>
  <si>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</si>
  <si>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</si>
  <si>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</si>
  <si>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</si>
  <si>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</si>
  <si>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</si>
  <si>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</si>
  <si>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</si>
  <si>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</si>
  <si>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</si>
  <si>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</si>
  <si>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</si>
  <si>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</si>
  <si>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</si>
  <si>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</si>
  <si>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</si>
  <si>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</si>
  <si>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</si>
  <si>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</si>
  <si>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</si>
  <si>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</si>
  <si>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</si>
  <si>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</si>
  <si>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</si>
  <si>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</si>
  <si>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</si>
  <si>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</si>
  <si>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</si>
  <si>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</si>
  <si>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</si>
  <si>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</si>
  <si>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</si>
  <si>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</si>
  <si>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</si>
  <si>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</si>
  <si>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</si>
  <si>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</si>
  <si>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</si>
  <si>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</si>
  <si>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</si>
  <si>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</si>
  <si>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</si>
  <si>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</si>
  <si>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</si>
  <si>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</si>
  <si>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</si>
  <si>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</si>
  <si>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</si>
  <si>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</si>
  <si>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</si>
  <si>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</si>
  <si>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</si>
  <si>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</si>
  <si>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</si>
  <si>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</si>
  <si>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</si>
  <si>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</si>
  <si>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</si>
  <si>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</si>
  <si>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</si>
  <si>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</si>
  <si>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</si>
  <si>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</si>
  <si>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</si>
  <si>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</si>
  <si>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</si>
  <si>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</si>
  <si>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</si>
  <si>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</si>
  <si>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</si>
  <si>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</si>
  <si>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</si>
  <si>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</si>
  <si>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</si>
  <si>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</si>
  <si>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</si>
  <si>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</si>
  <si>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</si>
  <si>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</si>
  <si>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</si>
  <si>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</si>
  <si>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</si>
  <si>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</si>
  <si>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</si>
  <si>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</si>
  <si>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</si>
  <si>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</si>
  <si>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</si>
  <si>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</si>
  <si>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</si>
  <si>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</si>
  <si>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</si>
  <si>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</si>
  <si>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</si>
  <si>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</si>
  <si>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</si>
  <si>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</si>
  <si>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</si>
  <si>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</si>
  <si>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</si>
  <si>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</si>
  <si>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</si>
  <si>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</si>
  <si>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</si>
  <si>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</si>
  <si>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</si>
  <si>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</si>
  <si>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</si>
  <si>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</si>
  <si>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</si>
  <si>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</si>
  <si>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</si>
  <si>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</si>
  <si>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</si>
  <si>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</si>
  <si>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</si>
  <si>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</si>
  <si>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</si>
  <si>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</si>
  <si>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</si>
  <si>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</si>
  <si>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</si>
  <si>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</si>
  <si>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</si>
  <si>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</si>
  <si>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</si>
  <si>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</si>
  <si>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</si>
  <si>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</si>
  <si>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</si>
  <si>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</si>
  <si>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</si>
  <si>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</si>
  <si>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</si>
  <si>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</si>
  <si>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</si>
  <si>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</si>
  <si>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</si>
  <si>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</si>
  <si>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</si>
  <si>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</si>
  <si>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</si>
  <si>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</si>
  <si>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</si>
  <si>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</si>
  <si>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</si>
  <si>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</si>
  <si>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</si>
  <si>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</si>
  <si>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</si>
  <si>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</si>
  <si>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</si>
  <si>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</si>
  <si>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</si>
  <si>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</si>
  <si>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</si>
  <si>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</si>
  <si>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</si>
  <si>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</si>
  <si>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</si>
  <si>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</si>
  <si>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</si>
  <si>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</si>
  <si>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</si>
  <si>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</si>
  <si>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</si>
  <si>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</si>
  <si>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</si>
  <si>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</si>
  <si>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</si>
  <si>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</si>
  <si>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</si>
  <si>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</si>
  <si>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</si>
  <si>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</si>
  <si>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</si>
  <si>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</si>
  <si>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</si>
  <si>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</si>
  <si>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</si>
  <si>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</si>
  <si>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</si>
  <si>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</si>
  <si>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</si>
  <si>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</si>
  <si>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</si>
  <si>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</si>
  <si>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</si>
  <si>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</si>
  <si>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</si>
  <si>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</si>
  <si>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</si>
  <si>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</si>
  <si>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</si>
  <si>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</si>
  <si>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</si>
  <si>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</si>
  <si>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</si>
  <si>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</si>
  <si>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</si>
  <si>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</si>
  <si>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</si>
  <si>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</si>
  <si>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</si>
  <si>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</si>
  <si>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</si>
  <si>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</si>
  <si>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</si>
  <si>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</si>
  <si>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</si>
  <si>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</si>
  <si>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</si>
  <si>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</si>
  <si>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</si>
  <si>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</si>
  <si>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</si>
  <si>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</si>
  <si>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</si>
  <si>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</si>
  <si>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</si>
  <si>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</si>
  <si>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</si>
  <si>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</si>
  <si>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</si>
  <si>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</si>
  <si>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</si>
  <si>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</si>
  <si>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</si>
  <si>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</si>
  <si>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</si>
  <si>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</si>
  <si>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</si>
  <si>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</si>
  <si>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</si>
  <si>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</si>
  <si>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</si>
  <si>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</si>
  <si>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</si>
  <si>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</si>
  <si>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</si>
  <si>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</si>
  <si>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</si>
  <si>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</si>
  <si>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</si>
  <si>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</si>
  <si>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</si>
  <si>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</si>
  <si>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</si>
  <si>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</si>
  <si>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</si>
  <si>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</si>
  <si>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</si>
  <si>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</si>
  <si>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</si>
  <si>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</si>
  <si>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</si>
  <si>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</si>
  <si>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</si>
  <si>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</si>
  <si>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</si>
  <si>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</si>
  <si>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</si>
  <si>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</si>
  <si>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</si>
  <si>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</si>
  <si>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</si>
  <si>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</si>
  <si>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</si>
  <si>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</si>
  <si>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</si>
  <si>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</si>
  <si>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</si>
  <si>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</si>
  <si>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</si>
  <si>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</si>
  <si>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</si>
  <si>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</si>
  <si>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</si>
  <si>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</si>
  <si>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</si>
  <si>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</si>
  <si>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</si>
  <si>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</si>
  <si>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</si>
  <si>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</si>
  <si>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</si>
  <si>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</si>
  <si>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</si>
  <si>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</si>
  <si>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</si>
  <si>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</si>
  <si>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</si>
  <si>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</si>
  <si>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</si>
  <si>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</si>
  <si>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</si>
  <si>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</si>
  <si>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</si>
  <si>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</si>
  <si>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</si>
  <si>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</si>
  <si>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</si>
  <si>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</si>
  <si>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</si>
  <si>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</si>
  <si>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</si>
  <si>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</si>
  <si>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</si>
  <si>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</si>
  <si>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</si>
  <si>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</si>
  <si>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</si>
  <si>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</si>
  <si>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</si>
  <si>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</si>
  <si>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</si>
  <si>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</si>
  <si>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</si>
  <si>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</si>
  <si>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</si>
  <si>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</si>
  <si>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</si>
  <si>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</si>
  <si>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</si>
  <si>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</si>
  <si>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</si>
  <si>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</si>
  <si>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</si>
  <si>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</si>
  <si>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</si>
  <si>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</si>
  <si>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</si>
  <si>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</si>
  <si>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</si>
  <si>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</si>
  <si>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</si>
  <si>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</si>
  <si>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</si>
  <si>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</si>
  <si>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</si>
  <si>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</si>
  <si>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</si>
  <si>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</si>
  <si>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</si>
  <si>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</si>
  <si>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</si>
  <si>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</si>
  <si>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</si>
  <si>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</si>
  <si>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</si>
  <si>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</si>
  <si>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</si>
  <si>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</si>
  <si>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</si>
  <si>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</si>
  <si>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</si>
  <si>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</si>
  <si>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</si>
  <si>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</si>
  <si>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</si>
  <si>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</si>
  <si>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</si>
  <si>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</si>
  <si>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</si>
  <si>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</si>
  <si>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</si>
  <si>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</si>
  <si>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</si>
  <si>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</si>
  <si>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</si>
  <si>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</si>
  <si>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</si>
  <si>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</si>
  <si>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</si>
  <si>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</si>
  <si>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</si>
  <si>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</si>
  <si>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</si>
  <si>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</si>
  <si>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</si>
  <si>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</si>
  <si>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</si>
  <si>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</si>
  <si>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</si>
  <si>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</si>
  <si>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</si>
  <si>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</si>
  <si>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</si>
  <si>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</si>
  <si>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</si>
  <si>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</si>
  <si>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</si>
  <si>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</si>
  <si>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</si>
  <si>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</si>
  <si>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</si>
  <si>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</si>
  <si>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</si>
  <si>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</si>
  <si>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</si>
  <si>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</si>
  <si>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</si>
  <si>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</si>
  <si>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</si>
  <si>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</si>
  <si>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</si>
  <si>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</si>
  <si>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</si>
  <si>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</si>
  <si>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</si>
  <si>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</si>
  <si>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</si>
  <si>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</si>
  <si>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</si>
  <si>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</si>
  <si>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</si>
  <si>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</si>
  <si>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</si>
  <si>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</si>
  <si>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</si>
  <si>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</si>
  <si>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</si>
  <si>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</si>
  <si>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</si>
  <si>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</si>
  <si>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</si>
  <si>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</si>
  <si>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</si>
  <si>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</si>
  <si>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</si>
  <si>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</si>
  <si>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</si>
  <si>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</si>
  <si>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</si>
  <si>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</si>
  <si>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</si>
  <si>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</si>
  <si>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</si>
  <si>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</si>
  <si>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</si>
  <si>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</si>
  <si>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</si>
  <si>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</si>
  <si>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</si>
  <si>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</si>
  <si>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</si>
  <si>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</si>
  <si>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</si>
  <si>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</si>
  <si>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</si>
  <si>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</si>
  <si>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</si>
  <si>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</si>
  <si>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</si>
  <si>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</si>
  <si>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</si>
  <si>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</si>
  <si>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</si>
  <si>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</si>
  <si>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</si>
  <si>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</si>
  <si>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</si>
  <si>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</si>
  <si>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</si>
  <si>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</si>
  <si>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</si>
  <si>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</si>
  <si>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</si>
  <si>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</si>
  <si>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</si>
  <si>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</si>
  <si>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</si>
  <si>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</si>
  <si>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</si>
  <si>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</si>
  <si>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</si>
  <si>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</si>
  <si>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</si>
  <si>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</si>
  <si>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</si>
  <si>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</si>
  <si>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</si>
  <si>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</si>
  <si>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</si>
  <si>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</si>
  <si>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</si>
  <si>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</si>
  <si>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</si>
  <si>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</si>
  <si>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</si>
  <si>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</si>
  <si>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</si>
  <si>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</si>
  <si>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</si>
  <si>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</si>
  <si>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</si>
  <si>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</si>
  <si>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</si>
  <si>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</si>
  <si>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</si>
  <si>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</si>
  <si>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</si>
  <si>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</si>
  <si>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</si>
  <si>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</si>
  <si>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</si>
  <si>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</si>
  <si>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</si>
  <si>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</si>
  <si>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</si>
  <si>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</si>
  <si>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</si>
  <si>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</si>
  <si>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</si>
  <si>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</si>
  <si>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</si>
  <si>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</si>
  <si>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</si>
  <si>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</si>
  <si>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</si>
  <si>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</si>
  <si>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</si>
  <si>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</si>
  <si>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</si>
  <si>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</si>
  <si>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</si>
  <si>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</si>
  <si>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</si>
  <si>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</si>
  <si>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</si>
  <si>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</si>
  <si>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</si>
  <si>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</si>
  <si>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</si>
  <si>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</si>
  <si>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</si>
  <si>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</si>
  <si>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</si>
  <si>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</si>
  <si>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</si>
  <si>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</si>
  <si>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</si>
  <si>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</si>
  <si>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</si>
  <si>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</si>
  <si>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</si>
  <si>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</si>
  <si>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</si>
  <si>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</si>
  <si>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</si>
  <si>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</si>
  <si>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</si>
  <si>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</si>
  <si>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</si>
  <si>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</si>
  <si>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</si>
  <si>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</si>
  <si>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</si>
  <si>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</si>
  <si>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</si>
  <si>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</si>
  <si>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</si>
  <si>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</si>
  <si>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</si>
  <si>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</si>
  <si>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</si>
  <si>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</si>
  <si>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</si>
  <si>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</si>
  <si>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</si>
  <si>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</si>
  <si>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</si>
  <si>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</si>
  <si>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</si>
  <si>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</si>
  <si>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</si>
  <si>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</si>
  <si>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</si>
  <si>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</si>
  <si>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</si>
  <si>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</si>
  <si>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</si>
  <si>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</si>
  <si>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</si>
  <si>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</si>
  <si>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</si>
  <si>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</si>
  <si>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</si>
  <si>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</si>
  <si>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</si>
  <si>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</si>
  <si>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</si>
  <si>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</si>
  <si>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</si>
  <si>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</si>
  <si>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</si>
  <si>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</si>
  <si>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</si>
  <si>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</si>
  <si>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</si>
  <si>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</si>
  <si>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</si>
  <si>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</si>
  <si>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</si>
  <si>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</si>
  <si>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</si>
  <si>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</si>
  <si>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</si>
  <si>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</si>
  <si>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</si>
  <si>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</si>
  <si>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</si>
  <si>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</si>
  <si>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</si>
  <si>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</si>
  <si>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</si>
  <si>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</si>
  <si>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</si>
  <si>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</si>
  <si>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</si>
  <si>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</si>
  <si>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</si>
  <si>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</si>
  <si>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</si>
  <si>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</si>
  <si>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</si>
  <si>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</si>
  <si>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</si>
  <si>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</si>
  <si>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</si>
  <si>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</si>
  <si>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</si>
  <si>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</si>
  <si>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</si>
  <si>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</si>
  <si>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</si>
  <si>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</si>
  <si>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</si>
  <si>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</si>
  <si>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</si>
  <si>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</si>
  <si>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</si>
  <si>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</si>
  <si>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</si>
  <si>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</si>
  <si>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</si>
  <si>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</si>
  <si>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</si>
  <si>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</si>
  <si>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</si>
  <si>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</si>
  <si>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</si>
  <si>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</si>
  <si>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</si>
  <si>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</si>
  <si>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</si>
  <si>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</si>
  <si>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</si>
  <si>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</si>
  <si>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</si>
  <si>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</si>
  <si>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</si>
  <si>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</si>
  <si>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</si>
  <si>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</si>
  <si>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</si>
  <si>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</si>
  <si>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</si>
  <si>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</si>
  <si>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</si>
  <si>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</si>
  <si>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</si>
  <si>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</si>
  <si>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</si>
  <si>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</si>
  <si>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</si>
  <si>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</si>
  <si>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</si>
  <si>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</si>
  <si>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</si>
  <si>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</si>
  <si>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</si>
  <si>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</si>
  <si>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</si>
  <si>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</si>
  <si>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</si>
  <si>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</si>
  <si>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</si>
  <si>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</si>
  <si>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</si>
  <si>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</si>
  <si>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</si>
  <si>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</si>
  <si>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</si>
  <si>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</si>
  <si>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</si>
  <si>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</si>
  <si>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</si>
  <si>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</si>
  <si>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</si>
  <si>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</si>
  <si>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</si>
  <si>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</si>
  <si>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</si>
  <si>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</si>
  <si>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</si>
  <si>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</si>
  <si>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</si>
  <si>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</si>
  <si>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</si>
  <si>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</si>
  <si>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</si>
  <si>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</si>
  <si>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</si>
  <si>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</si>
  <si>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</si>
  <si>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</si>
  <si>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</si>
  <si>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</si>
  <si>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</si>
  <si>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</si>
  <si>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</si>
  <si>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</si>
  <si>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</si>
  <si>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</si>
  <si>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</si>
  <si>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</si>
  <si>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</si>
  <si>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</si>
  <si>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</si>
  <si>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</si>
  <si>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</si>
  <si>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</si>
  <si>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</si>
  <si>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</si>
  <si>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</si>
  <si>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</si>
  <si>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</si>
  <si>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</si>
  <si>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</si>
  <si>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</si>
  <si>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</si>
  <si>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</si>
  <si>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</si>
  <si>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</si>
  <si>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</si>
  <si>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</si>
  <si>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</si>
  <si>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</si>
  <si>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</si>
  <si>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</si>
  <si>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</si>
  <si>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</si>
  <si>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</si>
  <si>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</si>
  <si>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</si>
  <si>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</si>
  <si>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</si>
  <si>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</si>
  <si>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</si>
  <si>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</si>
  <si>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</si>
  <si>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</si>
  <si>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</si>
  <si>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</si>
  <si>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</si>
  <si>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</si>
  <si>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</si>
  <si>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</si>
  <si>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</si>
  <si>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</si>
  <si>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</si>
  <si>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</si>
  <si>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</si>
  <si>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</si>
  <si>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</si>
  <si>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</si>
  <si>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</si>
  <si>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</si>
  <si>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</si>
  <si>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</si>
  <si>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</si>
  <si>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</si>
  <si>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</si>
  <si>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</si>
  <si>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</si>
  <si>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</si>
  <si>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</si>
  <si>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</si>
  <si>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</si>
  <si>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</si>
  <si>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</si>
  <si>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</si>
  <si>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</si>
  <si>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</si>
  <si>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</si>
  <si>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</si>
  <si>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</si>
  <si>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</si>
  <si>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</si>
  <si>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</si>
  <si>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</si>
  <si>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</si>
  <si>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</si>
  <si>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</si>
  <si>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</si>
  <si>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</si>
  <si>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</si>
  <si>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</si>
  <si>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</si>
  <si>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</si>
  <si>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</si>
  <si>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</si>
  <si>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</si>
  <si>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</si>
  <si>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</si>
  <si>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</si>
  <si>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</si>
  <si>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</si>
  <si>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</si>
  <si>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</si>
  <si>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</si>
  <si>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</si>
  <si>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</si>
  <si>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</si>
  <si>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</si>
  <si>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</si>
  <si>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</si>
  <si>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</si>
  <si>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</si>
  <si>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</si>
  <si>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</si>
  <si>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</si>
  <si>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</si>
  <si>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</si>
  <si>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</si>
  <si>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</si>
  <si>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</si>
  <si>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</si>
  <si>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</si>
  <si>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</si>
  <si>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</si>
  <si>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</si>
  <si>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</si>
  <si>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</si>
  <si>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</si>
  <si>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</si>
  <si>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</si>
  <si>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</si>
  <si>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</si>
  <si>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</si>
  <si>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</si>
  <si>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</si>
  <si>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</si>
  <si>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</si>
  <si>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</si>
  <si>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</si>
  <si>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</si>
  <si>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</si>
  <si>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</si>
  <si>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</si>
  <si>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</si>
  <si>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</si>
  <si>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</si>
  <si>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</si>
  <si>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</si>
  <si>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</si>
  <si>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</si>
  <si>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</si>
  <si>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</si>
  <si>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</si>
  <si>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</si>
  <si>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</si>
  <si>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</si>
  <si>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</si>
  <si>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</si>
  <si>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</si>
  <si>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</si>
  <si>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</si>
  <si>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</si>
  <si>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</si>
  <si>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</si>
  <si>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</si>
  <si>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</si>
  <si>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</si>
  <si>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</si>
  <si>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</si>
  <si>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</si>
  <si>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</si>
  <si>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</si>
  <si>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</si>
  <si>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</si>
  <si>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</si>
  <si>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</si>
  <si>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</si>
  <si>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</si>
  <si>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</si>
  <si>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</si>
  <si>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</si>
  <si>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</si>
  <si>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</si>
  <si>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</si>
  <si>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</si>
  <si>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</si>
  <si>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</si>
  <si>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</si>
  <si>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</si>
  <si>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</si>
  <si>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</si>
  <si>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</si>
  <si>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</si>
  <si>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</si>
  <si>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</si>
  <si>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</si>
  <si>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</si>
  <si>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</si>
  <si>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</si>
  <si>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</si>
  <si>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</si>
  <si>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</si>
  <si>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</si>
  <si>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</si>
  <si>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</si>
  <si>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</si>
  <si>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</si>
  <si>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</si>
  <si>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</si>
  <si>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</si>
  <si>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</si>
  <si>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</si>
  <si>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</si>
  <si>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</si>
  <si>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</si>
  <si>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</si>
  <si>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</si>
  <si>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</si>
  <si>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</si>
  <si>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</si>
  <si>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</si>
  <si>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</si>
  <si>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</si>
  <si>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</si>
  <si>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</si>
  <si>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</si>
  <si>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</si>
  <si>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</si>
  <si>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</si>
  <si>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</si>
  <si>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</si>
  <si>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</si>
  <si>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</si>
  <si>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</si>
  <si>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</si>
  <si>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</si>
  <si>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</si>
  <si>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</si>
  <si>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</si>
  <si>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</si>
  <si>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</si>
  <si>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</si>
  <si>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</si>
  <si>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</si>
  <si>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</si>
  <si>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</si>
  <si>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</si>
  <si>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</si>
  <si>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</si>
  <si>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</si>
  <si>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</si>
  <si>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</si>
  <si>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</si>
  <si>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</si>
  <si>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</si>
  <si>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</si>
  <si>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</si>
  <si>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</si>
  <si>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</si>
  <si>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</si>
  <si>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</si>
  <si>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</si>
  <si>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</si>
  <si>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</si>
  <si>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</si>
  <si>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</si>
  <si>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</si>
  <si>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</si>
  <si>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</si>
  <si>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</si>
  <si>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</si>
  <si>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</si>
  <si>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</si>
  <si>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</si>
  <si>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</si>
  <si>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</si>
  <si>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</si>
  <si>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</si>
  <si>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</si>
  <si>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</si>
  <si>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</si>
  <si>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</si>
  <si>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</si>
  <si>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</si>
  <si>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</si>
  <si>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</si>
  <si>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</si>
  <si>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</si>
  <si>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</si>
  <si>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</si>
  <si>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</si>
  <si>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</si>
  <si>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</si>
  <si>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</si>
  <si>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</si>
  <si>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</si>
  <si>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</si>
  <si>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</si>
  <si>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</si>
  <si>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</si>
  <si>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</si>
  <si>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</si>
  <si>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</si>
  <si>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</si>
  <si>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</si>
  <si>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</si>
  <si>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</si>
  <si>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</si>
  <si>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</si>
  <si>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</si>
  <si>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</si>
  <si>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</si>
  <si>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</si>
  <si>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</si>
  <si>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</si>
  <si>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</si>
  <si>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</si>
  <si>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</si>
  <si>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</si>
  <si>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</si>
  <si>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</si>
  <si>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</si>
  <si>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</si>
  <si>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</si>
  <si>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</si>
  <si>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</si>
  <si>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</si>
  <si>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</si>
  <si>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</si>
  <si>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</si>
  <si>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</si>
  <si>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</si>
  <si>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</si>
  <si>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</si>
  <si>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</si>
  <si>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</si>
  <si>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</si>
  <si>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</si>
  <si>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</si>
  <si>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</si>
  <si>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</si>
  <si>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</si>
  <si>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</si>
  <si>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</si>
  <si>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</si>
  <si>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</si>
  <si>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</si>
  <si>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</si>
  <si>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</si>
  <si>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</si>
  <si>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</si>
  <si>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</si>
  <si>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</si>
  <si>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</si>
  <si>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</si>
  <si>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</si>
  <si>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</si>
  <si>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</si>
  <si>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</si>
  <si>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</si>
  <si>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</si>
  <si>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</si>
  <si>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</si>
  <si>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</si>
  <si>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</si>
  <si>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</si>
  <si>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</si>
  <si>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</si>
  <si>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</si>
  <si>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</si>
  <si>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</si>
  <si>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</si>
  <si>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</si>
  <si>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</si>
  <si>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</si>
  <si>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</si>
  <si>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</si>
  <si>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</si>
  <si>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</si>
  <si>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</si>
  <si>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</si>
  <si>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</si>
  <si>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</si>
  <si>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</si>
  <si>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</si>
  <si>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</si>
  <si>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</si>
  <si>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</si>
  <si>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</si>
  <si>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</si>
  <si>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</si>
  <si>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</si>
  <si>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</si>
  <si>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</si>
  <si>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</si>
  <si>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</si>
  <si>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</si>
  <si>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</si>
  <si>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</si>
  <si>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</si>
  <si>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</si>
  <si>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</si>
  <si>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</si>
  <si>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</si>
  <si>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</si>
  <si>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</si>
  <si>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</si>
  <si>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</si>
  <si>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</si>
  <si>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</si>
  <si>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</si>
  <si>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</si>
  <si>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</si>
  <si>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</si>
  <si>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</si>
  <si>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</si>
  <si>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</si>
  <si>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</si>
  <si>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</si>
  <si>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</si>
  <si>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</si>
  <si>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</si>
  <si>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</si>
  <si>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</si>
  <si>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</si>
  <si>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</si>
  <si>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</si>
  <si>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</si>
  <si>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</si>
  <si>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</si>
  <si>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</si>
  <si>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</si>
  <si>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</si>
  <si>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</si>
  <si>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</si>
  <si>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</si>
  <si>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</si>
  <si>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</si>
  <si>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</si>
  <si>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</si>
  <si>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</si>
  <si>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</si>
  <si>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</si>
  <si>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</si>
  <si>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</si>
  <si>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</si>
  <si>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</si>
  <si>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</si>
  <si>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</si>
  <si>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</si>
  <si>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</si>
  <si>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</si>
  <si>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</si>
  <si>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</si>
  <si>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</si>
  <si>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</si>
  <si>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</si>
  <si>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</si>
  <si>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</si>
  <si>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</si>
  <si>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</si>
  <si>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</si>
  <si>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</si>
  <si>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</si>
  <si>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</si>
  <si>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</si>
  <si>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</si>
  <si>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</si>
  <si>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</si>
  <si>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</si>
  <si>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</si>
  <si>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</si>
  <si>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</si>
  <si>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</si>
  <si>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</si>
  <si>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</si>
  <si>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</si>
  <si>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</si>
  <si>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</si>
  <si>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</si>
  <si>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</si>
  <si>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</si>
  <si>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</si>
  <si>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</si>
  <si>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</si>
  <si>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</si>
  <si>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</si>
  <si>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</si>
  <si>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</si>
  <si>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</si>
  <si>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</si>
  <si>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</si>
  <si>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</si>
  <si>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</si>
  <si>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</si>
  <si>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</si>
  <si>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</si>
  <si>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</si>
  <si>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</si>
  <si>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</si>
  <si>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</si>
  <si>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</si>
  <si>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</si>
  <si>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</si>
  <si>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</si>
  <si>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</si>
  <si>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</si>
  <si>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</si>
  <si>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</si>
  <si>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</si>
  <si>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</si>
  <si>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</si>
  <si>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</si>
  <si>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</si>
  <si>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</si>
  <si>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</si>
  <si>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</si>
  <si>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</si>
  <si>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</si>
  <si>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</si>
  <si>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</si>
  <si>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</si>
  <si>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</si>
  <si>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</si>
  <si>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</si>
  <si>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</si>
  <si>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</si>
  <si>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</si>
  <si>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</si>
  <si>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</si>
  <si>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</si>
  <si>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</si>
  <si>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</si>
  <si>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</si>
  <si>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</si>
  <si>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</si>
  <si>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</si>
  <si>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</si>
  <si>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</si>
  <si>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</si>
  <si>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</si>
  <si>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</si>
  <si>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</si>
  <si>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</si>
  <si>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</si>
  <si>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</si>
  <si>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</si>
  <si>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</si>
  <si>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</si>
  <si>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</si>
  <si>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</si>
  <si>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</si>
  <si>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</si>
  <si>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</si>
  <si>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</si>
  <si>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</si>
  <si>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</si>
  <si>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</si>
  <si>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</si>
  <si>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</si>
  <si>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</si>
  <si>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</si>
  <si>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</si>
  <si>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</si>
  <si>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</si>
  <si>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</si>
  <si>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</si>
  <si>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</si>
  <si>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</si>
  <si>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</si>
  <si>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</si>
  <si>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</si>
  <si>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</si>
  <si>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</si>
  <si>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</si>
  <si>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</si>
  <si>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</si>
  <si>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</si>
  <si>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</si>
  <si>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</si>
  <si>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</si>
  <si>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</si>
  <si>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</si>
  <si>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</si>
  <si>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</si>
  <si>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</si>
  <si>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</si>
  <si>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</si>
  <si>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</si>
  <si>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</si>
  <si>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</si>
  <si>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</si>
  <si>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</si>
  <si>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</si>
  <si>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</si>
  <si>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</si>
  <si>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</si>
  <si>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</si>
  <si>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</si>
  <si>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</si>
  <si>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</si>
  <si>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</si>
  <si>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</si>
  <si>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</si>
  <si>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</si>
  <si>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</si>
  <si>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</si>
  <si>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</si>
  <si>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</si>
  <si>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</si>
  <si>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</si>
  <si>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</si>
  <si>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</si>
  <si>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</si>
  <si>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</si>
  <si>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</si>
  <si>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</si>
  <si>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</si>
  <si>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</si>
  <si>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</si>
  <si>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</si>
  <si>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</si>
  <si>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</si>
  <si>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</si>
  <si>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</si>
  <si>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</si>
  <si>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</si>
  <si>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</si>
  <si>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</si>
  <si>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</si>
  <si>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</si>
  <si>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</si>
  <si>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</si>
  <si>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</si>
  <si>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</si>
  <si>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</si>
  <si>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</si>
  <si>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</si>
  <si>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</si>
  <si>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</si>
  <si>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</si>
  <si>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</si>
  <si>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</si>
  <si>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</si>
  <si>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</si>
  <si>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</si>
  <si>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</si>
  <si>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</si>
  <si>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</si>
  <si>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</si>
  <si>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</si>
  <si>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</si>
  <si>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</si>
  <si>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</si>
  <si>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</si>
  <si>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</si>
  <si>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</si>
  <si>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</si>
  <si>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</si>
  <si>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</si>
  <si>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</si>
  <si>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</si>
  <si>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</si>
  <si>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</si>
  <si>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</si>
  <si>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</si>
  <si>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</si>
  <si>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</si>
  <si>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</si>
  <si>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</si>
  <si>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</si>
  <si>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</si>
  <si>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</si>
  <si>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</si>
  <si>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</si>
  <si>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</si>
  <si>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</si>
  <si>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</si>
  <si>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</si>
  <si>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</si>
  <si>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</si>
  <si>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</si>
  <si>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</si>
  <si>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</si>
  <si>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</si>
  <si>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</si>
  <si>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</si>
  <si>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</si>
  <si>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</si>
  <si>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</si>
  <si>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</si>
  <si>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</si>
  <si>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</si>
  <si>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</si>
  <si>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</si>
  <si>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</si>
  <si>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</si>
  <si>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</si>
  <si>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</si>
  <si>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</si>
  <si>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</si>
  <si>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</si>
  <si>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</si>
  <si>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</si>
  <si>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</si>
  <si>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</si>
  <si>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</si>
  <si>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</si>
  <si>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</si>
  <si>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</si>
  <si>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</si>
  <si>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</si>
  <si>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</si>
  <si>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</si>
  <si>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</si>
  <si>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</si>
  <si>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</si>
  <si>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</si>
  <si>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</si>
  <si>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</si>
  <si>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</si>
  <si>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</si>
  <si>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</si>
  <si>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</si>
  <si>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</si>
  <si>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</si>
  <si>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</si>
  <si>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</si>
  <si>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</si>
  <si>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</si>
  <si>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</si>
  <si>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</si>
  <si>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</si>
  <si>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</si>
  <si>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</si>
  <si>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</si>
  <si>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</si>
  <si>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</si>
  <si>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</si>
  <si>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</si>
  <si>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</si>
  <si>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</si>
  <si>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</si>
  <si>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</si>
  <si>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</si>
  <si>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</si>
  <si>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</si>
  <si>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</si>
  <si>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</si>
  <si>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</si>
  <si>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</si>
  <si>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</si>
  <si>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</si>
  <si>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</si>
  <si>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</si>
  <si>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</si>
  <si>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</si>
  <si>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</si>
  <si>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</si>
  <si>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</si>
  <si>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</si>
  <si>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</si>
  <si>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</si>
  <si>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</si>
  <si>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</si>
  <si>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</si>
  <si>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</si>
  <si>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</si>
  <si>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</si>
  <si>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</si>
  <si>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</si>
  <si>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</si>
  <si>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</si>
  <si>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</si>
  <si>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</si>
  <si>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</si>
  <si>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</si>
  <si>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</si>
  <si>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</si>
  <si>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</si>
  <si>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</si>
  <si>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</si>
  <si>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</si>
  <si>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</si>
  <si>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</si>
  <si>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</si>
  <si>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</si>
  <si>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</si>
  <si>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</si>
  <si>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</si>
  <si>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</si>
  <si>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</si>
  <si>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</si>
  <si>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</si>
  <si>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</si>
  <si>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</si>
  <si>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</si>
  <si>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</si>
  <si>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</si>
  <si>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</si>
  <si>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</si>
  <si>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</si>
  <si>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</si>
  <si>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</si>
  <si>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</si>
  <si>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</si>
  <si>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</si>
  <si>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</si>
  <si>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</si>
  <si>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</si>
  <si>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</si>
  <si>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</si>
  <si>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</si>
  <si>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</si>
  <si>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</si>
  <si>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</si>
  <si>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</si>
  <si>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</si>
  <si>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</si>
  <si>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</si>
  <si>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</si>
  <si>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</si>
  <si>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</si>
  <si>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</si>
  <si>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</si>
  <si>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</si>
  <si>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</si>
  <si>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</si>
  <si>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</si>
  <si>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</si>
  <si>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</si>
  <si>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</si>
  <si>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</si>
  <si>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</si>
  <si>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</si>
  <si>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</si>
  <si>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</si>
  <si>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</si>
  <si>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</si>
  <si>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</si>
  <si>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</si>
  <si>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</si>
  <si>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</si>
  <si>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</si>
  <si>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</si>
  <si>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</si>
  <si>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</si>
  <si>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</si>
  <si>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</si>
  <si>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</si>
  <si>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</si>
  <si>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</si>
  <si>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</si>
  <si>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</si>
  <si>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</si>
  <si>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</si>
  <si>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</si>
  <si>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</si>
  <si>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</si>
  <si>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</si>
  <si>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</si>
  <si>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</si>
  <si>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</si>
  <si>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</si>
  <si>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</si>
  <si>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</si>
  <si>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</si>
  <si>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</si>
  <si>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</si>
  <si>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</si>
  <si>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</si>
  <si>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</si>
  <si>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</si>
  <si>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</si>
  <si>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</si>
  <si>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</si>
  <si>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</si>
  <si>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</si>
  <si>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</si>
  <si>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</si>
  <si>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</si>
  <si>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</si>
  <si>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</si>
  <si>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</si>
  <si>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</si>
  <si>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</si>
  <si>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</si>
  <si>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</si>
  <si>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</si>
  <si>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</si>
  <si>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</si>
  <si>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</si>
  <si>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</si>
  <si>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</si>
  <si>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</si>
  <si>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</si>
  <si>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</si>
  <si>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</si>
  <si>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</si>
  <si>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</si>
  <si>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</si>
  <si>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</si>
  <si>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</si>
  <si>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</si>
  <si>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</si>
  <si>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</si>
  <si>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</si>
  <si>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</si>
  <si>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</si>
  <si>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</si>
  <si>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</si>
  <si>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</si>
  <si>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</si>
  <si>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</si>
  <si>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</si>
  <si>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</si>
  <si>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</si>
  <si>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</si>
  <si>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</si>
  <si>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</si>
  <si>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</si>
  <si>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</si>
  <si>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</si>
  <si>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</si>
  <si>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</si>
  <si>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</si>
  <si>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</si>
  <si>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</si>
  <si>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</si>
  <si>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</si>
  <si>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</si>
  <si>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</si>
  <si>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</si>
  <si>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</si>
  <si>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</si>
  <si>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</si>
  <si>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</si>
  <si>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</si>
  <si>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</si>
  <si>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</si>
  <si>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</si>
  <si>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</si>
  <si>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</si>
  <si>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</si>
  <si>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</si>
  <si>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</si>
  <si>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</si>
  <si>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</si>
  <si>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</si>
  <si>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</si>
  <si>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</si>
  <si>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</si>
  <si>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</si>
  <si>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</si>
  <si>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</si>
  <si>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</si>
  <si>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</si>
  <si>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</si>
  <si>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</si>
  <si>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</si>
  <si>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</si>
  <si>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</si>
  <si>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</si>
  <si>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</si>
  <si>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</si>
  <si>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</si>
  <si>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</si>
  <si>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</si>
  <si>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</si>
  <si>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</si>
  <si>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</si>
  <si>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</si>
  <si>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</si>
  <si>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</si>
  <si>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</si>
  <si>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</si>
  <si>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</si>
  <si>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</si>
  <si>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</si>
  <si>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</si>
  <si>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</si>
  <si>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</si>
  <si>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</si>
  <si>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</si>
  <si>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</si>
  <si>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</si>
  <si>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</si>
  <si>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</si>
  <si>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</si>
  <si>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</si>
  <si>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</si>
  <si>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</si>
  <si>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</si>
  <si>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</si>
  <si>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</si>
  <si>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</si>
  <si>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</si>
  <si>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</si>
  <si>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</si>
  <si>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</si>
  <si>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</si>
  <si>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</si>
  <si>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</si>
  <si>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</si>
  <si>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</si>
  <si>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</si>
  <si>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</si>
  <si>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</si>
  <si>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</si>
  <si>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</si>
  <si>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</si>
  <si>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</si>
  <si>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</si>
  <si>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</si>
  <si>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</si>
  <si>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</si>
  <si>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</si>
  <si>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</si>
  <si>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</si>
  <si>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</si>
  <si>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</si>
  <si>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</si>
  <si>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</si>
  <si>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</si>
  <si>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</si>
  <si>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</si>
  <si>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</si>
  <si>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</si>
  <si>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</si>
  <si>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</si>
  <si>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</si>
  <si>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</si>
  <si>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</si>
  <si>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</si>
  <si>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</si>
  <si>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</si>
  <si>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</si>
  <si>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</si>
  <si>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</si>
  <si>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</si>
  <si>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</si>
  <si>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</si>
  <si>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</si>
  <si>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</si>
  <si>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</si>
  <si>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</si>
  <si>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</si>
  <si>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</si>
  <si>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</si>
  <si>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</si>
  <si>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</si>
  <si>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</si>
  <si>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</si>
  <si>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</si>
  <si>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</si>
  <si>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</si>
  <si>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</si>
  <si>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</si>
  <si>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</si>
  <si>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</si>
  <si>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</si>
  <si>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</si>
  <si>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</si>
  <si>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</si>
  <si>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</si>
  <si>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</si>
  <si>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</si>
  <si>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</si>
  <si>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</si>
  <si>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</si>
  <si>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</si>
  <si>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</si>
  <si>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</si>
  <si>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</si>
  <si>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</si>
  <si>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</si>
  <si>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</si>
  <si>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</si>
  <si>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</si>
  <si>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</si>
  <si>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</si>
  <si>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</si>
  <si>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</si>
  <si>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</si>
  <si>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</si>
  <si>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</si>
  <si>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</si>
  <si>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</si>
  <si>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</si>
  <si>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</si>
  <si>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</si>
  <si>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</si>
  <si>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</si>
  <si>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</si>
  <si>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</si>
  <si>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</si>
  <si>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</si>
  <si>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</si>
  <si>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</si>
  <si>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</si>
  <si>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</si>
  <si>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</si>
  <si>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</si>
  <si>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</si>
  <si>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</si>
  <si>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</si>
  <si>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</si>
  <si>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</si>
  <si>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</si>
  <si>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</si>
  <si>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</si>
  <si>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</si>
  <si>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</si>
  <si>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</si>
  <si>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</si>
  <si>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</si>
  <si>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</si>
  <si>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</si>
  <si>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</si>
  <si>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</si>
  <si>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</si>
  <si>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</si>
  <si>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</si>
  <si>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</si>
  <si>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</si>
  <si>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</si>
  <si>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</si>
  <si>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</si>
  <si>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</si>
  <si>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</si>
  <si>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</si>
  <si>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</si>
  <si>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</si>
  <si>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</si>
  <si>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</si>
  <si>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</si>
  <si>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</si>
  <si>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</si>
  <si>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</si>
  <si>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</si>
  <si>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</si>
  <si>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</si>
  <si>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</si>
  <si>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</si>
  <si>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</si>
  <si>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</si>
  <si>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</si>
  <si>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</si>
  <si>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</si>
  <si>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</si>
  <si>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</si>
  <si>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</si>
  <si>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</si>
  <si>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</si>
  <si>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</si>
  <si>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</si>
  <si>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</si>
  <si>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</si>
  <si>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</si>
  <si>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</si>
  <si>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</si>
  <si>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</si>
  <si>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</si>
  <si>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</si>
  <si>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</si>
  <si>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</si>
  <si>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</si>
  <si>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</si>
  <si>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</si>
  <si>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</si>
  <si>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</si>
  <si>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</si>
  <si>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</si>
  <si>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</si>
  <si>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</si>
  <si>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</si>
  <si>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</si>
  <si>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</si>
  <si>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</si>
  <si>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</si>
  <si>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</si>
  <si>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</si>
  <si>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</si>
  <si>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</si>
  <si>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</si>
  <si>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</si>
  <si>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</si>
  <si>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</si>
  <si>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</si>
  <si>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</si>
  <si>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</si>
  <si>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</si>
  <si>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</si>
  <si>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</si>
  <si>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</si>
  <si>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</si>
  <si>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</si>
  <si>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</si>
  <si>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</si>
  <si>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</si>
  <si>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</si>
  <si>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</si>
  <si>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</si>
  <si>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</si>
  <si>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</si>
  <si>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</si>
  <si>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</si>
  <si>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</si>
  <si>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</si>
  <si>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</si>
  <si>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</si>
  <si>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</si>
  <si>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</si>
  <si>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</si>
  <si>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</si>
  <si>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</si>
  <si>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</si>
  <si>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</si>
  <si>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</si>
  <si>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</si>
  <si>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</si>
  <si>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</si>
  <si>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</si>
  <si>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</si>
  <si>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</si>
  <si>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</si>
  <si>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</si>
  <si>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</si>
  <si>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</si>
  <si>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</si>
  <si>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</si>
  <si>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</si>
  <si>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</si>
  <si>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</si>
  <si>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</si>
  <si>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</si>
  <si>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</si>
  <si>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</si>
  <si>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</si>
  <si>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</si>
  <si>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</si>
  <si>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</si>
  <si>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</si>
  <si>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</si>
  <si>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</si>
  <si>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</si>
  <si>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</si>
  <si>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</si>
  <si>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</si>
  <si>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</si>
  <si>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</si>
  <si>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</si>
  <si>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</si>
  <si>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</si>
  <si>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</si>
  <si>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</si>
  <si>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</si>
  <si>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</si>
  <si>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</si>
  <si>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</si>
  <si>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</si>
  <si>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</si>
  <si>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</si>
  <si>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</si>
  <si>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</si>
  <si>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</si>
  <si>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</si>
  <si>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</si>
  <si>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</si>
  <si>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</si>
  <si>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</si>
  <si>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</si>
  <si>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</si>
  <si>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</si>
  <si>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</si>
  <si>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</si>
  <si>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</si>
  <si>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</si>
  <si>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</si>
  <si>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</si>
  <si>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</si>
  <si>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</si>
  <si>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</si>
  <si>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</si>
  <si>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</si>
  <si>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</si>
  <si>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</si>
  <si>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</si>
  <si>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</si>
  <si>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</si>
  <si>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</si>
  <si>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</si>
  <si>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</si>
  <si>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</si>
  <si>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</si>
  <si>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</si>
  <si>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</si>
  <si>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</si>
  <si>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</si>
  <si>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</si>
  <si>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</si>
  <si>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</si>
  <si>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</si>
  <si>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</si>
  <si>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</si>
  <si>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</si>
  <si>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</si>
  <si>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</si>
  <si>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</si>
  <si>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</si>
  <si>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</si>
  <si>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</si>
  <si>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</si>
  <si>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</si>
  <si>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</si>
  <si>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</si>
  <si>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</si>
  <si>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</si>
  <si>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</si>
  <si>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</si>
  <si>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</si>
  <si>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</si>
  <si>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</si>
  <si>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</si>
  <si>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</si>
  <si>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</si>
  <si>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</si>
  <si>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</si>
  <si>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</si>
  <si>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</si>
  <si>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</si>
  <si>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</si>
  <si>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</si>
  <si>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</si>
  <si>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</si>
  <si>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</si>
  <si>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</si>
  <si>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</si>
  <si>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</si>
  <si>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</si>
  <si>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</si>
  <si>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</si>
  <si>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</si>
  <si>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</si>
  <si>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</si>
  <si>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</si>
  <si>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</si>
  <si>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</si>
  <si>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</si>
  <si>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</si>
  <si>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</si>
  <si>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</si>
  <si>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</si>
  <si>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</si>
  <si>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</si>
  <si>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</si>
  <si>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</si>
  <si>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</si>
  <si>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</si>
  <si>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</si>
  <si>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</si>
  <si>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</si>
  <si>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</si>
  <si>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</si>
  <si>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</si>
  <si>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</si>
  <si>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</si>
  <si>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</si>
  <si>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</si>
  <si>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</si>
  <si>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</si>
  <si>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</si>
  <si>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</si>
  <si>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</si>
  <si>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</si>
  <si>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</si>
  <si>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</si>
  <si>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</si>
  <si>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</si>
  <si>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</si>
  <si>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</si>
  <si>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</si>
  <si>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</si>
  <si>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</si>
  <si>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</si>
  <si>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</si>
  <si>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</si>
  <si>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</si>
  <si>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</si>
  <si>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</si>
  <si>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</si>
  <si>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</si>
  <si>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</si>
  <si>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</si>
  <si>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</si>
  <si>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</si>
  <si>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</si>
  <si>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</si>
  <si>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</si>
  <si>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</si>
  <si>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</si>
  <si>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</si>
  <si>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</si>
  <si>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</si>
  <si>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</si>
  <si>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</si>
  <si>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</si>
  <si>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</si>
  <si>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</si>
  <si>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</si>
  <si>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</si>
  <si>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</si>
  <si>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</si>
  <si>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</si>
  <si>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</si>
  <si>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</si>
  <si>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</si>
  <si>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</si>
  <si>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</si>
  <si>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</si>
  <si>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</si>
  <si>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</si>
  <si>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</si>
  <si>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</si>
  <si>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</si>
  <si>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</si>
  <si>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</si>
  <si>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</si>
  <si>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</si>
  <si>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</si>
  <si>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</si>
  <si>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</si>
  <si>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</si>
  <si>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</si>
  <si>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</si>
  <si>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</si>
  <si>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</si>
  <si>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</si>
  <si>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</si>
  <si>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</si>
  <si>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</si>
  <si>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</si>
  <si>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</si>
  <si>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</si>
  <si>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</si>
  <si>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</si>
  <si>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</si>
  <si>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</si>
  <si>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</si>
  <si>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</si>
  <si>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</si>
  <si>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</si>
  <si>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</si>
  <si>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</si>
  <si>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</si>
  <si>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</si>
  <si>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</si>
  <si>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</si>
  <si>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</si>
  <si>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</si>
  <si>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</si>
  <si>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</si>
  <si>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</si>
  <si>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</si>
  <si>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</si>
  <si>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</si>
  <si>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</si>
  <si>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</si>
  <si>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</si>
  <si>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</si>
  <si>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</si>
  <si>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</si>
  <si>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</si>
  <si>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</si>
  <si>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</si>
  <si>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</si>
  <si>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</si>
  <si>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</si>
  <si>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</si>
  <si>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</si>
  <si>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</si>
  <si>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</si>
  <si>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</si>
  <si>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</si>
  <si>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</si>
  <si>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</si>
  <si>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</si>
  <si>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</si>
  <si>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</si>
  <si>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</si>
  <si>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</si>
  <si>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</si>
  <si>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</si>
  <si>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</si>
  <si>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</si>
  <si>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</si>
  <si>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</si>
  <si>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</si>
  <si>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</si>
  <si>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</si>
  <si>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</si>
  <si>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</si>
  <si>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</si>
  <si>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</si>
  <si>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</si>
  <si>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</si>
  <si>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</si>
  <si>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</si>
  <si>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</si>
  <si>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</si>
  <si>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</si>
  <si>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</si>
  <si>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</si>
  <si>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</si>
  <si>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</si>
  <si>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</si>
  <si>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</si>
  <si>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</si>
  <si>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</si>
  <si>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</si>
  <si>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</si>
  <si>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</si>
  <si>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</si>
  <si>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</si>
  <si>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</si>
  <si>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</si>
  <si>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</si>
  <si>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</si>
  <si>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</si>
  <si>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</si>
  <si>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</si>
  <si>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</si>
  <si>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</si>
  <si>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</si>
  <si>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</si>
  <si>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</si>
  <si>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</si>
  <si>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</si>
  <si>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</si>
  <si>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</si>
  <si>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</si>
  <si>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</si>
  <si>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</si>
  <si>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</si>
  <si>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</si>
  <si>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</si>
  <si>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</si>
  <si>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</si>
  <si>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</si>
  <si>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</si>
  <si>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</si>
  <si>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</si>
  <si>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</si>
  <si>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</si>
  <si>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</si>
  <si>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</si>
  <si>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</si>
  <si>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</si>
  <si>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</si>
  <si>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</si>
  <si>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</si>
  <si>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</si>
  <si>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</si>
  <si>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</si>
  <si>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</si>
  <si>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</si>
  <si>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</si>
  <si>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</si>
  <si>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</si>
  <si>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</si>
  <si>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</si>
  <si>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</si>
  <si>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</si>
  <si>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</si>
  <si>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</si>
  <si>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</si>
  <si>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</si>
  <si>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</si>
  <si>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</si>
  <si>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</si>
  <si>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</si>
  <si>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</si>
  <si>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</si>
  <si>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</si>
  <si>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</si>
  <si>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</si>
  <si>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</si>
  <si>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</si>
  <si>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</si>
  <si>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</si>
  <si>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</si>
  <si>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</si>
  <si>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</si>
  <si>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</si>
  <si>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</si>
  <si>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</si>
  <si>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</si>
  <si>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</si>
  <si>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</si>
  <si>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</si>
  <si>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</si>
  <si>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</si>
  <si>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</si>
  <si>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</si>
  <si>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</si>
  <si>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</si>
  <si>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</si>
  <si>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</si>
  <si>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</si>
  <si>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</si>
  <si>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</si>
  <si>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</si>
  <si>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</si>
  <si>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</si>
  <si>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</si>
  <si>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</si>
  <si>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</si>
  <si>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</si>
  <si>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</si>
  <si>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</si>
  <si>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</si>
  <si>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</si>
  <si>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</si>
  <si>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</si>
  <si>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</si>
  <si>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</si>
  <si>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</si>
  <si>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</si>
  <si>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</si>
  <si>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</si>
  <si>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</si>
  <si>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</si>
  <si>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</si>
  <si>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</si>
  <si>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</si>
  <si>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</si>
  <si>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</si>
  <si>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</si>
  <si>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</si>
  <si>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</si>
  <si>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</si>
  <si>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</si>
  <si>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</si>
  <si>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</si>
  <si>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</si>
  <si>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</si>
  <si>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</si>
  <si>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</si>
  <si>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</si>
  <si>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</si>
  <si>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</si>
  <si>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</si>
  <si>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</si>
  <si>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</si>
  <si>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</si>
  <si>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</si>
  <si>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</si>
  <si>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</si>
  <si>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</si>
  <si>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</si>
  <si>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</si>
  <si>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</si>
  <si>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</si>
  <si>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</si>
  <si>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</si>
  <si>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</si>
  <si>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</si>
  <si>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</si>
  <si>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</si>
  <si>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</si>
  <si>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</si>
  <si>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</si>
  <si>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</si>
  <si>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</si>
  <si>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</si>
  <si>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</si>
  <si>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</si>
  <si>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</si>
  <si>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</si>
  <si>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</si>
  <si>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</si>
  <si>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</si>
  <si>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</si>
  <si>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</si>
  <si>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</si>
  <si>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</si>
  <si>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</si>
  <si>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</si>
  <si>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</si>
  <si>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</si>
  <si>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</si>
  <si>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</si>
  <si>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</si>
  <si>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</si>
  <si>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</si>
  <si>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</si>
  <si>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</si>
  <si>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</si>
  <si>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</si>
  <si>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</si>
  <si>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</si>
  <si>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</si>
  <si>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</si>
  <si>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</si>
  <si>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</si>
  <si>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</si>
  <si>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</si>
  <si>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</si>
  <si>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</si>
  <si>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</si>
  <si>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</si>
  <si>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</si>
  <si>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</si>
  <si>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</si>
  <si>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</si>
  <si>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</si>
  <si>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</si>
  <si>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</si>
  <si>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</si>
  <si>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</si>
  <si>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</si>
  <si>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</si>
  <si>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</si>
  <si>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</si>
  <si>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</si>
  <si>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</si>
  <si>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</si>
  <si>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</si>
  <si>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</si>
  <si>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</si>
  <si>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</si>
  <si>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</si>
  <si>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</si>
  <si>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</si>
  <si>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</si>
  <si>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</si>
  <si>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</si>
  <si>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</si>
  <si>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</si>
  <si>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</si>
  <si>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</si>
  <si>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</si>
  <si>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</si>
  <si>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</si>
  <si>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</si>
  <si>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</si>
  <si>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</si>
  <si>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</si>
  <si>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</si>
  <si>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</si>
  <si>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</si>
  <si>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</si>
  <si>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</si>
  <si>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</si>
  <si>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</si>
  <si>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</si>
  <si>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</si>
  <si>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</si>
  <si>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</si>
  <si>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</si>
  <si>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</si>
  <si>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</si>
  <si>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</si>
  <si>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</si>
  <si>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</si>
  <si>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</si>
  <si>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</si>
  <si>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</si>
  <si>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</si>
  <si>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</si>
  <si>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</si>
  <si>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</si>
  <si>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</si>
  <si>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</si>
  <si>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</si>
  <si>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</si>
  <si>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</si>
  <si>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</si>
  <si>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</si>
  <si>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</si>
  <si>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</si>
  <si>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</si>
  <si>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</si>
  <si>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</si>
  <si>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</si>
  <si>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</si>
  <si>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</si>
  <si>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</si>
  <si>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</si>
  <si>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</si>
  <si>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</si>
  <si>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</si>
  <si>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</si>
  <si>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</si>
  <si>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</si>
  <si>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</si>
  <si>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</si>
  <si>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</si>
  <si>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</si>
  <si>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</si>
  <si>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</si>
  <si>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</si>
  <si>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</si>
  <si>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</si>
  <si>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</si>
  <si>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</si>
  <si>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</si>
  <si>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</si>
  <si>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</si>
  <si>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</si>
  <si>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</si>
  <si>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</si>
  <si>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</si>
  <si>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</si>
  <si>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</si>
  <si>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</si>
  <si>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</si>
  <si>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</si>
  <si>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</si>
  <si>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</si>
  <si>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</si>
  <si>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</si>
  <si>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</si>
  <si>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</si>
  <si>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</si>
  <si>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</si>
  <si>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</si>
  <si>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</si>
  <si>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</si>
  <si>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</si>
  <si>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</si>
  <si>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</si>
  <si>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</si>
  <si>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</si>
  <si>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</si>
  <si>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</si>
  <si>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</si>
  <si>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</si>
  <si>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</si>
  <si>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</si>
  <si>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</si>
  <si>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</si>
  <si>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</si>
  <si>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</si>
  <si>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</si>
  <si>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</si>
  <si>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</si>
  <si>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</si>
  <si>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</si>
  <si>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</si>
  <si>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</si>
  <si>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</si>
  <si>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</si>
  <si>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</si>
  <si>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</si>
  <si>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</si>
  <si>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</si>
  <si>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</si>
  <si>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</si>
  <si>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</si>
  <si>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</si>
  <si>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</si>
  <si>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</si>
  <si>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</si>
  <si>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</si>
  <si>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</si>
  <si>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</si>
  <si>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</si>
  <si>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</si>
  <si>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</si>
  <si>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</si>
  <si>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</si>
  <si>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</si>
  <si>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</si>
  <si>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</si>
  <si>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</si>
  <si>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</si>
  <si>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</si>
  <si>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</si>
  <si>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</si>
  <si>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</si>
  <si>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</si>
  <si>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</si>
  <si>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</si>
  <si>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</si>
  <si>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</si>
  <si>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</si>
  <si>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</si>
  <si>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</si>
  <si>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</si>
  <si>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</si>
  <si>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</si>
  <si>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</si>
  <si>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</si>
  <si>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</si>
  <si>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</si>
  <si>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</si>
  <si>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</si>
  <si>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</si>
  <si>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</si>
  <si>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</si>
  <si>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</si>
  <si>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</si>
  <si>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</si>
  <si>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</si>
  <si>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</si>
  <si>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</si>
  <si>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</si>
  <si>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</si>
  <si>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</si>
  <si>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</si>
  <si>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</si>
  <si>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</si>
  <si>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</si>
  <si>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</si>
  <si>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</si>
  <si>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</si>
  <si>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</si>
  <si>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</si>
  <si>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</si>
  <si>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</si>
  <si>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</si>
  <si>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</si>
  <si>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</si>
  <si>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</si>
  <si>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</si>
  <si>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</si>
  <si>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</si>
  <si>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</si>
  <si>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</si>
  <si>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</si>
  <si>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</si>
  <si>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</si>
  <si>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</si>
  <si>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</si>
  <si>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</si>
  <si>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</si>
  <si>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</si>
  <si>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</si>
  <si>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</si>
  <si>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</si>
  <si>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</si>
  <si>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</si>
  <si>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</si>
  <si>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</si>
  <si>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</si>
  <si>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</si>
  <si>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</si>
  <si>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</si>
  <si>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</si>
  <si>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</si>
  <si>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</si>
  <si>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</si>
  <si>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</si>
  <si>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</si>
  <si>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</si>
  <si>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</si>
  <si>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</si>
  <si>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</si>
  <si>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</si>
  <si>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</si>
  <si>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</si>
  <si>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</si>
  <si>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</si>
  <si>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</si>
  <si>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</si>
  <si>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</si>
  <si>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</si>
  <si>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</si>
  <si>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</si>
  <si>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</si>
  <si>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</si>
  <si>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</si>
  <si>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</si>
  <si>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</si>
  <si>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</si>
  <si>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</si>
  <si>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</si>
  <si>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</si>
  <si>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</si>
  <si>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</si>
  <si>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</si>
  <si>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</si>
  <si>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</si>
  <si>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</si>
  <si>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</si>
  <si>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</si>
  <si>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</si>
  <si>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</si>
  <si>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</si>
  <si>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</si>
  <si>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</si>
  <si>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</si>
  <si>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</si>
  <si>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</si>
  <si>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</si>
  <si>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</si>
  <si>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</si>
  <si>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</si>
  <si>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</si>
  <si>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</si>
  <si>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</si>
  <si>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</si>
  <si>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</si>
  <si>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</si>
  <si>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</si>
  <si>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</si>
  <si>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</si>
  <si>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</si>
  <si>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</si>
  <si>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</si>
  <si>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</si>
  <si>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</si>
  <si>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</si>
  <si>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</si>
  <si>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</si>
  <si>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</si>
  <si>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</si>
  <si>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</si>
  <si>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</si>
  <si>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</si>
  <si>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</si>
  <si>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</si>
  <si>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</si>
  <si>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</si>
  <si>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</si>
  <si>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</si>
  <si>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</si>
  <si>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</si>
  <si>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</si>
  <si>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</si>
  <si>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</si>
  <si>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</si>
  <si>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</si>
  <si>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</si>
  <si>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</si>
  <si>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</si>
  <si>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</si>
  <si>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</si>
  <si>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</si>
  <si>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</si>
  <si>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</si>
  <si>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</si>
  <si>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</si>
  <si>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</si>
  <si>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</si>
  <si>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</si>
  <si>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</si>
  <si>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</si>
  <si>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</si>
  <si>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</si>
  <si>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</si>
  <si>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</si>
  <si>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</si>
  <si>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</si>
  <si>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</si>
  <si>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</si>
  <si>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</si>
  <si>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</si>
  <si>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</si>
  <si>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</si>
  <si>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</si>
  <si>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</si>
  <si>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</si>
  <si>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</si>
  <si>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</si>
  <si>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</si>
  <si>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</si>
  <si>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</si>
  <si>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</si>
  <si>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</si>
  <si>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</si>
  <si>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</si>
  <si>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</si>
  <si>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</si>
  <si>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</si>
  <si>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</si>
  <si>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</si>
  <si>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</si>
  <si>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</si>
  <si>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</si>
  <si>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</si>
  <si>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</si>
  <si>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</si>
  <si>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</si>
  <si>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</si>
  <si>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</si>
  <si>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</si>
  <si>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</si>
  <si>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</si>
  <si>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</si>
  <si>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</si>
  <si>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</si>
  <si>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</si>
  <si>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</si>
  <si>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</si>
  <si>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</si>
  <si>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</si>
  <si>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</si>
  <si>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</si>
  <si>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</si>
  <si>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</si>
  <si>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</si>
  <si>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</si>
  <si>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</si>
  <si>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</si>
  <si>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</si>
  <si>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</si>
  <si>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</si>
  <si>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</si>
  <si>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</si>
  <si>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</si>
  <si>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</si>
  <si>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</si>
  <si>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</si>
  <si>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</si>
  <si>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</si>
  <si>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</si>
  <si>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</si>
  <si>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</si>
  <si>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</si>
  <si>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</si>
  <si>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</si>
  <si>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</si>
  <si>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</si>
  <si>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</si>
  <si>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</si>
  <si>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</si>
  <si>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</si>
  <si>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</si>
  <si>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</si>
  <si>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</si>
  <si>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</si>
  <si>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</si>
  <si>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</si>
  <si>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</si>
  <si>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</si>
  <si>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</si>
  <si>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</si>
  <si>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</si>
  <si>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</si>
  <si>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</si>
  <si>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</si>
  <si>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</si>
  <si>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</si>
  <si>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</si>
  <si>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</si>
  <si>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</si>
  <si>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</si>
  <si>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</si>
  <si>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</si>
  <si>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</si>
  <si>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</si>
  <si>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</si>
  <si>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</si>
  <si>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</si>
  <si>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</si>
  <si>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</si>
  <si>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</si>
  <si>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</si>
  <si>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</si>
  <si>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</si>
  <si>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</si>
  <si>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</si>
  <si>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</si>
  <si>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</si>
  <si>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</si>
  <si>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</si>
  <si>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</si>
  <si>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</si>
  <si>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</si>
  <si>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</si>
  <si>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</si>
  <si>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</si>
  <si>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</si>
  <si>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</si>
  <si>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</si>
  <si>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</si>
  <si>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</si>
  <si>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</si>
  <si>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</si>
  <si>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</si>
  <si>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</si>
  <si>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</si>
  <si>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</si>
  <si>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</si>
  <si>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</si>
  <si>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</si>
  <si>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</si>
  <si>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</si>
  <si>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</si>
  <si>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</si>
  <si>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</si>
  <si>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</si>
  <si>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</si>
  <si>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</si>
  <si>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</si>
  <si>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</si>
  <si>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</si>
  <si>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</si>
  <si>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</si>
  <si>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</si>
  <si>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</si>
  <si>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</si>
  <si>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</si>
  <si>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</si>
  <si>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</si>
  <si>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</si>
  <si>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</si>
  <si>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</si>
  <si>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</si>
  <si>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</si>
  <si>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</si>
  <si>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</si>
  <si>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</si>
  <si>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</si>
  <si>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</si>
  <si>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</si>
  <si>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</si>
  <si>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</si>
  <si>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</si>
  <si>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</si>
  <si>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</si>
  <si>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</si>
  <si>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</si>
  <si>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</si>
  <si>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</si>
  <si>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</si>
  <si>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</si>
  <si>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</si>
  <si>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</si>
  <si>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</si>
  <si>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</si>
  <si>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</si>
  <si>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</si>
  <si>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</si>
  <si>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</si>
  <si>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</si>
  <si>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</si>
  <si>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</si>
  <si>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</si>
  <si>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</si>
  <si>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</si>
  <si>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</si>
  <si>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</si>
  <si>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</si>
  <si>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</si>
  <si>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</si>
  <si>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</si>
  <si>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</si>
  <si>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</si>
  <si>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</si>
  <si>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</si>
  <si>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</si>
  <si>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</si>
  <si>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</si>
  <si>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</si>
  <si>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</si>
  <si>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</si>
  <si>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</si>
  <si>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</si>
  <si>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</si>
  <si>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</si>
  <si>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</si>
  <si>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</si>
  <si>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</si>
  <si>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</si>
  <si>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</si>
  <si>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</si>
  <si>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</si>
  <si>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</si>
  <si>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</si>
  <si>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</si>
  <si>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</si>
  <si>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</si>
  <si>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</si>
  <si>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</si>
  <si>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</si>
  <si>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</si>
  <si>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</si>
  <si>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</si>
  <si>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</si>
  <si>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</si>
  <si>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</si>
  <si>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</si>
  <si>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</si>
  <si>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</si>
  <si>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</si>
  <si>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</si>
  <si>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</si>
  <si>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</si>
  <si>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</si>
  <si>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</si>
  <si>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</si>
  <si>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</si>
  <si>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</si>
  <si>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</si>
  <si>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</si>
  <si>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</si>
  <si>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</si>
  <si>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</si>
  <si>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</si>
  <si>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</si>
  <si>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</si>
  <si>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</si>
  <si>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</si>
  <si>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</si>
  <si>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</si>
  <si>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</si>
  <si>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</si>
  <si>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</si>
  <si>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</si>
  <si>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</si>
  <si>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</si>
  <si>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</si>
  <si>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</si>
  <si>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</si>
  <si>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</si>
  <si>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</si>
  <si>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</si>
  <si>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</si>
  <si>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</si>
  <si>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</si>
  <si>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</si>
  <si>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</si>
  <si>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</si>
  <si>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</si>
  <si>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</si>
  <si>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</si>
  <si>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</si>
  <si>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</si>
  <si>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</si>
  <si>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</si>
  <si>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</si>
  <si>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</si>
  <si>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</si>
  <si>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</si>
  <si>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</si>
  <si>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</si>
  <si>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</si>
  <si>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</si>
  <si>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</si>
  <si>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</si>
  <si>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</si>
  <si>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</si>
  <si>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</si>
  <si>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</si>
  <si>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</si>
  <si>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</si>
  <si>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</si>
  <si>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</si>
  <si>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</si>
  <si>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</si>
  <si>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</si>
  <si>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</si>
  <si>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</si>
  <si>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</si>
  <si>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</si>
  <si>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</si>
  <si>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</si>
  <si>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</si>
  <si>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</si>
  <si>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</si>
  <si>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</si>
  <si>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</si>
  <si>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</si>
  <si>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</si>
  <si>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</si>
  <si>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</si>
  <si>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</si>
  <si>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</si>
  <si>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</si>
  <si>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</si>
  <si>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</si>
  <si>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</si>
  <si>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</si>
  <si>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</si>
  <si>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</si>
  <si>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</si>
  <si>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</si>
  <si>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</si>
  <si>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</si>
  <si>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</si>
  <si>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</si>
  <si>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</si>
  <si>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</si>
  <si>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</si>
  <si>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</si>
  <si>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</si>
  <si>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</si>
  <si>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</si>
  <si>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</si>
  <si>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</si>
  <si>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</si>
  <si>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</si>
  <si>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</si>
  <si>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</si>
  <si>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</si>
  <si>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</si>
  <si>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</si>
  <si>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</si>
  <si>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</si>
  <si>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</si>
  <si>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</si>
  <si>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</si>
  <si>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</si>
  <si>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</si>
  <si>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</si>
  <si>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</si>
  <si>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</si>
  <si>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</si>
  <si>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</si>
  <si>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</si>
  <si>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</si>
  <si>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</si>
  <si>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</si>
  <si>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</si>
  <si>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</si>
  <si>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</si>
  <si>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</si>
  <si>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</si>
  <si>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</si>
  <si>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</si>
  <si>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</si>
  <si>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</si>
  <si>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</si>
  <si>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</si>
  <si>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</si>
  <si>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</si>
  <si>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</si>
  <si>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</si>
  <si>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</si>
  <si>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</si>
  <si>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</si>
  <si>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</si>
  <si>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</si>
  <si>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</si>
  <si>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</si>
  <si>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</si>
  <si>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</si>
  <si>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</si>
  <si>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</si>
  <si>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</si>
  <si>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</si>
  <si>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</si>
  <si>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</si>
  <si>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</si>
  <si>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</si>
  <si>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</si>
  <si>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</si>
  <si>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</si>
  <si>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</si>
  <si>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</si>
  <si>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</si>
  <si>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</si>
  <si>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</si>
  <si>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</si>
  <si>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</si>
  <si>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</si>
  <si>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</si>
  <si>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</si>
  <si>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</si>
  <si>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</si>
  <si>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</si>
  <si>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</si>
  <si>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</si>
  <si>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</si>
  <si>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</si>
  <si>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</si>
  <si>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</si>
  <si>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</si>
  <si>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</si>
  <si>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</si>
  <si>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</si>
  <si>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</si>
  <si>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</si>
  <si>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</si>
  <si>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</si>
  <si>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</si>
  <si>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</si>
  <si>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</si>
  <si>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</si>
  <si>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</si>
  <si>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</si>
  <si>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</si>
  <si>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</si>
  <si>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</si>
  <si>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</si>
  <si>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</si>
  <si>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</si>
  <si>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</si>
  <si>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</si>
  <si>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</si>
  <si>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</si>
  <si>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</si>
  <si>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</si>
  <si>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</si>
  <si>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</si>
  <si>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</si>
  <si>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</si>
  <si>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</si>
  <si>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</si>
  <si>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</si>
  <si>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</si>
  <si>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</si>
  <si>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</si>
  <si>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</si>
  <si>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</si>
  <si>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</si>
  <si>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</si>
  <si>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</si>
  <si>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</si>
  <si>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</si>
  <si>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</si>
  <si>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</si>
  <si>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</si>
  <si>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</si>
  <si>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</si>
  <si>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</si>
  <si>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</si>
  <si>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</si>
  <si>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</si>
  <si>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</si>
  <si>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</si>
  <si>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</si>
  <si>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</si>
  <si>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</si>
  <si>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</si>
  <si>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</si>
  <si>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</si>
  <si>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</si>
  <si>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</si>
  <si>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</si>
  <si>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</si>
  <si>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</si>
  <si>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</si>
  <si>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</si>
  <si>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</si>
  <si>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</si>
  <si>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</si>
  <si>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</si>
  <si>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</si>
  <si>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</si>
  <si>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</si>
  <si>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</si>
  <si>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</si>
  <si>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</si>
  <si>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</si>
  <si>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</si>
  <si>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</si>
  <si>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</si>
  <si>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</si>
  <si>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</si>
  <si>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</si>
  <si>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</si>
  <si>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</si>
  <si>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</si>
  <si>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</si>
  <si>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</si>
  <si>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</si>
  <si>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</si>
  <si>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</si>
  <si>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</si>
  <si>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</si>
  <si>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</si>
  <si>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</si>
  <si>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</si>
  <si>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</si>
  <si>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</si>
  <si>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</si>
  <si>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</si>
  <si>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</si>
  <si>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</si>
  <si>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</si>
  <si>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</si>
  <si>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</si>
  <si>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</si>
  <si>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</si>
  <si>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</si>
  <si>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</si>
  <si>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</si>
  <si>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</si>
  <si>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</si>
  <si>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</si>
  <si>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</si>
  <si>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</si>
  <si>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</si>
  <si>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</si>
  <si>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</si>
  <si>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</si>
  <si>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</si>
  <si>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</si>
  <si>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</si>
  <si>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</si>
  <si>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</si>
  <si>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</si>
  <si>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</si>
  <si>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</si>
  <si>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</si>
  <si>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</si>
  <si>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</si>
  <si>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</si>
  <si>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</si>
  <si>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</si>
  <si>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</si>
  <si>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</si>
  <si>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</si>
  <si>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</si>
  <si>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</si>
  <si>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</si>
  <si>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</si>
  <si>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</si>
  <si>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</si>
  <si>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</si>
  <si>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</si>
  <si>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</si>
  <si>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</si>
  <si>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</si>
  <si>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</si>
  <si>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</si>
  <si>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</si>
  <si>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</si>
  <si>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</si>
  <si>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</si>
  <si>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</si>
  <si>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</si>
  <si>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</si>
  <si>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</si>
  <si>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</si>
  <si>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</si>
  <si>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</si>
  <si>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</si>
  <si>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</si>
  <si>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</si>
  <si>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</si>
  <si>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</si>
  <si>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</si>
  <si>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</si>
  <si>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</si>
  <si>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</si>
  <si>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</si>
  <si>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</si>
  <si>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</si>
  <si>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</si>
  <si>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</si>
  <si>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</si>
  <si>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</si>
  <si>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</si>
  <si>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</si>
  <si>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</si>
  <si>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</si>
  <si>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</si>
  <si>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</si>
  <si>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</si>
  <si>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</si>
  <si>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</si>
  <si>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</si>
  <si>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</si>
  <si>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</si>
  <si>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</si>
  <si>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</si>
  <si>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</si>
  <si>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</si>
  <si>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</si>
  <si>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</si>
  <si>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</si>
  <si>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</si>
  <si>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</si>
  <si>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</si>
  <si>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</si>
  <si>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</si>
  <si>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</si>
  <si>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</si>
  <si>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</si>
  <si>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</si>
  <si>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</si>
  <si>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</si>
  <si>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</si>
  <si>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</si>
  <si>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</si>
  <si>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</si>
  <si>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</si>
  <si>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</si>
  <si>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</si>
  <si>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</si>
  <si>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</si>
  <si>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</si>
  <si>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</si>
  <si>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</si>
  <si>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</si>
  <si>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</si>
  <si>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</si>
  <si>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</si>
  <si>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</si>
  <si>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</si>
  <si>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</si>
  <si>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</si>
  <si>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</si>
  <si>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</si>
  <si>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</si>
  <si>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</si>
  <si>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</si>
  <si>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</si>
  <si>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</si>
  <si>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</si>
  <si>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</si>
  <si>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</si>
  <si>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</si>
  <si>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</si>
  <si>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</si>
  <si>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</si>
  <si>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</si>
  <si>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</si>
  <si>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</si>
  <si>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</si>
  <si>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</si>
  <si>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</si>
  <si>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</si>
  <si>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</si>
  <si>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</si>
  <si>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</si>
  <si>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</si>
  <si>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</si>
  <si>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</si>
  <si>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</si>
  <si>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</si>
  <si>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</si>
  <si>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</si>
  <si>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</si>
  <si>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</si>
  <si>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</si>
  <si>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</si>
  <si>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</si>
  <si>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</si>
  <si>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</si>
  <si>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</si>
  <si>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</si>
  <si>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</si>
  <si>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</si>
  <si>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</si>
  <si>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</si>
  <si>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</si>
  <si>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</si>
  <si>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</si>
  <si>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</si>
  <si>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</si>
  <si>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</si>
  <si>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</si>
  <si>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</si>
  <si>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</si>
  <si>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</si>
  <si>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</si>
  <si>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</si>
  <si>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</si>
  <si>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</si>
  <si>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</si>
  <si>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</si>
  <si>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</si>
  <si>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</si>
  <si>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</si>
  <si>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</si>
  <si>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</si>
  <si>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</si>
  <si>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</si>
  <si>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</si>
  <si>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</si>
  <si>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</si>
  <si>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</si>
  <si>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</si>
  <si>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</si>
  <si>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</si>
  <si>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</si>
  <si>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</si>
  <si>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</si>
  <si>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</si>
  <si>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</si>
  <si>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</si>
  <si>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</si>
  <si>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</si>
  <si>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</si>
  <si>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</si>
  <si>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</si>
  <si>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</si>
  <si>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</si>
  <si>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</si>
  <si>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</si>
  <si>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</si>
  <si>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</si>
  <si>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</si>
  <si>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</si>
  <si>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</si>
  <si>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</si>
  <si>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</si>
  <si>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</si>
  <si>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</si>
  <si>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</si>
  <si>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</si>
  <si>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</si>
  <si>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</si>
  <si>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</si>
  <si>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</si>
  <si>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</si>
  <si>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</si>
  <si>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</si>
  <si>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</si>
  <si>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</si>
  <si>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</si>
  <si>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</si>
  <si>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</si>
  <si>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</si>
  <si>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</si>
  <si>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</si>
  <si>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</si>
  <si>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</si>
  <si>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</si>
  <si>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</si>
  <si>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</si>
  <si>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</si>
  <si>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</si>
  <si>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</si>
  <si>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</si>
  <si>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</si>
  <si>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</si>
  <si>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</si>
  <si>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</si>
  <si>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</si>
  <si>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</si>
  <si>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</si>
  <si>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</si>
  <si>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</si>
  <si>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</si>
  <si>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</si>
  <si>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</si>
  <si>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</si>
  <si>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</si>
  <si>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</si>
  <si>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</si>
  <si>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</si>
  <si>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</si>
  <si>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</si>
  <si>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</si>
  <si>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</si>
  <si>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</si>
  <si>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</si>
  <si>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</si>
  <si>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</si>
  <si>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</si>
  <si>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</si>
  <si>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</si>
  <si>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</si>
  <si>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</si>
  <si>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</si>
  <si>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</si>
  <si>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</si>
  <si>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</si>
  <si>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</si>
  <si>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</si>
  <si>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</si>
  <si>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</si>
  <si>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</si>
  <si>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</si>
  <si>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</si>
  <si>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</si>
  <si>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</si>
  <si>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</si>
  <si>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</si>
  <si>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</si>
  <si>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</si>
  <si>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</si>
  <si>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</si>
  <si>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</si>
  <si>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</si>
  <si>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</si>
  <si>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</si>
  <si>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</si>
  <si>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</si>
  <si>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</si>
  <si>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</si>
  <si>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</si>
  <si>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</si>
  <si>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</si>
  <si>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</si>
  <si>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</si>
  <si>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</si>
  <si>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</si>
  <si>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</si>
  <si>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</si>
  <si>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</si>
  <si>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</si>
  <si>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</si>
  <si>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</si>
  <si>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</si>
  <si>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</si>
  <si>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</si>
  <si>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</si>
  <si>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</si>
  <si>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</si>
  <si>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</si>
  <si>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</si>
  <si>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</si>
  <si>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</si>
  <si>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</si>
  <si>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</si>
  <si>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</si>
  <si>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</si>
  <si>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</si>
  <si>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</si>
  <si>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</si>
  <si>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</si>
  <si>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</si>
  <si>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</si>
  <si>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</si>
  <si>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</si>
  <si>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</si>
  <si>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</si>
  <si>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</si>
  <si>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</si>
  <si>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</si>
  <si>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</si>
  <si>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</si>
  <si>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</si>
  <si>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</si>
  <si>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</si>
  <si>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</si>
  <si>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</si>
  <si>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</si>
  <si>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</si>
  <si>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</si>
  <si>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</si>
  <si>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</si>
  <si>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</si>
  <si>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</si>
  <si>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</si>
  <si>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</si>
  <si>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</si>
  <si>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</si>
  <si>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</si>
  <si>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</si>
  <si>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</si>
  <si>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</si>
  <si>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</si>
  <si>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</si>
  <si>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</si>
  <si>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</si>
  <si>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</si>
  <si>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</si>
  <si>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</si>
  <si>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</si>
  <si>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</si>
  <si>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</si>
  <si>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</si>
  <si>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</si>
  <si>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</si>
  <si>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</si>
  <si>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</si>
  <si>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</si>
  <si>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</si>
  <si>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</si>
  <si>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</si>
  <si>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</si>
  <si>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</si>
  <si>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</si>
  <si>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</si>
  <si>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</si>
  <si>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</si>
  <si>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</si>
  <si>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</si>
  <si>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</si>
  <si>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</si>
  <si>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</si>
  <si>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</si>
  <si>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</si>
  <si>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</si>
  <si>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</si>
  <si>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</si>
  <si>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</si>
  <si>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</si>
  <si>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</si>
  <si>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</si>
  <si>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</si>
  <si>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</si>
  <si>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</si>
  <si>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</si>
  <si>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</si>
  <si>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</si>
  <si>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</si>
  <si>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</si>
  <si>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</si>
  <si>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</si>
  <si>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</si>
  <si>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</si>
  <si>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</si>
  <si>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</si>
  <si>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</si>
  <si>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</si>
  <si>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</si>
  <si>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</si>
  <si>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</si>
  <si>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</si>
  <si>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</si>
  <si>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</si>
  <si>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</si>
  <si>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</si>
  <si>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</si>
  <si>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</si>
  <si>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</si>
  <si>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</si>
  <si>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</si>
  <si>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</si>
  <si>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</si>
  <si>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</si>
  <si>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</si>
  <si>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</si>
  <si>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</si>
  <si>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</si>
  <si>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</si>
  <si>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</si>
  <si>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</si>
  <si>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</si>
  <si>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</si>
  <si>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</si>
  <si>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</si>
  <si>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</si>
  <si>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</si>
  <si>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</si>
  <si>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</si>
  <si>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</si>
  <si>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</si>
  <si>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</si>
  <si>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</si>
  <si>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</si>
  <si>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</si>
  <si>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</si>
  <si>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</si>
  <si>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</si>
  <si>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</si>
  <si>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</si>
  <si>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</si>
  <si>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</si>
  <si>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</si>
  <si>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</si>
  <si>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</si>
  <si>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</si>
  <si>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</si>
  <si>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</si>
  <si>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</si>
  <si>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</si>
  <si>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</si>
  <si>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</si>
  <si>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</si>
  <si>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</si>
  <si>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</si>
  <si>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</si>
  <si>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</si>
  <si>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</si>
  <si>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</si>
  <si>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</si>
  <si>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</si>
  <si>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</si>
  <si>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</si>
  <si>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</si>
  <si>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</si>
  <si>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</si>
  <si>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</si>
  <si>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</si>
  <si>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</si>
  <si>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</si>
  <si>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</si>
  <si>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</si>
  <si>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</si>
  <si>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</si>
  <si>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</si>
  <si>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</si>
  <si>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</si>
  <si>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</si>
  <si>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</si>
  <si>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</si>
  <si>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</si>
  <si>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</si>
  <si>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</si>
  <si>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</si>
  <si>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</si>
  <si>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</si>
  <si>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</si>
  <si>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</si>
  <si>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</si>
  <si>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</si>
  <si>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</si>
  <si>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</si>
  <si>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</si>
  <si>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</si>
  <si>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</si>
  <si>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</si>
  <si>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</si>
  <si>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</si>
  <si>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</si>
  <si>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</si>
  <si>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</si>
  <si>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</si>
  <si>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</si>
  <si>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</si>
  <si>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</si>
  <si>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</si>
  <si>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</si>
  <si>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</si>
  <si>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</si>
  <si>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</si>
  <si>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</si>
  <si>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</si>
  <si>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</si>
  <si>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</si>
  <si>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</si>
  <si>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</si>
  <si>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</si>
  <si>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</si>
  <si>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</si>
  <si>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</si>
  <si>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</si>
  <si>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</si>
  <si>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</si>
  <si>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</si>
  <si>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</si>
  <si>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</si>
  <si>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</si>
  <si>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</si>
  <si>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</si>
  <si>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</si>
  <si>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</si>
  <si>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</si>
  <si>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</si>
  <si>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</si>
  <si>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</si>
  <si>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</si>
  <si>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</si>
  <si>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</si>
  <si>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</si>
  <si>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</si>
  <si>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</si>
  <si>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</si>
  <si>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</si>
  <si>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</si>
  <si>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</si>
  <si>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</si>
  <si>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</si>
  <si>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</si>
  <si>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</si>
  <si>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</si>
  <si>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</si>
  <si>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</si>
  <si>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</si>
  <si>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</si>
  <si>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</si>
  <si>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</si>
  <si>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</si>
  <si>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</si>
  <si>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</si>
  <si>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</si>
  <si>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</si>
  <si>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</si>
  <si>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</si>
  <si>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</si>
  <si>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</si>
  <si>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</si>
  <si>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</si>
  <si>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</si>
  <si>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</si>
  <si>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</si>
  <si>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</si>
  <si>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</si>
  <si>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</si>
  <si>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</si>
  <si>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</si>
  <si>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</si>
  <si>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</si>
  <si>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</si>
  <si>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</si>
  <si>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</si>
  <si>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</si>
  <si>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</si>
  <si>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</si>
  <si>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</si>
  <si>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</si>
  <si>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</si>
  <si>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</si>
  <si>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</si>
  <si>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</si>
  <si>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</si>
  <si>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</si>
  <si>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</si>
  <si>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</si>
  <si>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</si>
  <si>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</si>
  <si>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</si>
  <si>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</si>
  <si>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</si>
  <si>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</si>
  <si>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</si>
  <si>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</si>
  <si>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</si>
  <si>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</si>
  <si>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</si>
  <si>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</si>
  <si>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</si>
  <si>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</si>
  <si>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</si>
  <si>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</si>
  <si>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</si>
  <si>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</si>
  <si>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</si>
  <si>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</si>
  <si>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</si>
  <si>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</si>
  <si>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</si>
  <si>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</si>
  <si>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</si>
  <si>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</si>
  <si>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</si>
  <si>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</si>
  <si>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</si>
  <si>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</si>
  <si>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</si>
  <si>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</si>
  <si>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</si>
  <si>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</si>
  <si>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</si>
  <si>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</si>
  <si>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</si>
  <si>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</si>
  <si>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</si>
  <si>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</si>
  <si>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</si>
  <si>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</si>
  <si>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</si>
  <si>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</si>
  <si>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</si>
  <si>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</si>
  <si>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</si>
  <si>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</si>
  <si>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</si>
  <si>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</si>
  <si>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</si>
  <si>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</si>
  <si>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</si>
  <si>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</si>
  <si>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</si>
  <si>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</si>
  <si>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</si>
  <si>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</si>
  <si>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</si>
  <si>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</si>
  <si>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</si>
  <si>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</si>
  <si>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</si>
  <si>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</si>
  <si>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</si>
  <si>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</si>
  <si>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</si>
  <si>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</si>
  <si>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</si>
  <si>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</si>
  <si>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</si>
  <si>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</si>
  <si>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</si>
  <si>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</si>
  <si>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</si>
  <si>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</si>
  <si>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</si>
  <si>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</si>
  <si>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</si>
  <si>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</si>
  <si>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</si>
  <si>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</si>
  <si>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</si>
  <si>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</si>
  <si>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</si>
  <si>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</si>
  <si>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</si>
  <si>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</si>
  <si>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</si>
  <si>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</si>
  <si>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</si>
  <si>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</si>
  <si>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</si>
  <si>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</si>
  <si>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</si>
  <si>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</si>
  <si>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</si>
  <si>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</si>
  <si>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</si>
  <si>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</si>
  <si>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</si>
  <si>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</si>
  <si>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</si>
  <si>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</si>
  <si>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</si>
  <si>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</si>
  <si>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</si>
  <si>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</si>
  <si>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</si>
  <si>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</si>
  <si>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</si>
  <si>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</si>
  <si>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</si>
  <si>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</si>
  <si>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</si>
  <si>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</si>
  <si>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</si>
  <si>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</si>
  <si>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</si>
  <si>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</si>
  <si>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</si>
  <si>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</si>
  <si>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</si>
  <si>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</si>
  <si>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</si>
  <si>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</si>
  <si>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</si>
  <si>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</si>
  <si>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</si>
  <si>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</si>
  <si>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</si>
  <si>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</si>
  <si>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</si>
  <si>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</si>
  <si>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</si>
  <si>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</si>
  <si>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</si>
  <si>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</si>
  <si>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</si>
  <si>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</si>
  <si>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</si>
  <si>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</si>
  <si>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</si>
  <si>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</si>
  <si>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</si>
  <si>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</si>
  <si>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</si>
  <si>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</si>
  <si>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</si>
  <si>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</si>
  <si>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</si>
  <si>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</si>
  <si>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</si>
  <si>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</si>
  <si>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</si>
  <si>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</si>
  <si>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</si>
  <si>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</si>
  <si>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</si>
  <si>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</si>
  <si>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</si>
  <si>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</si>
  <si>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</si>
  <si>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</si>
  <si>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</si>
  <si>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</si>
  <si>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</si>
  <si>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</si>
  <si>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</si>
  <si>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</si>
  <si>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</si>
  <si>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</si>
  <si>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</si>
  <si>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</si>
  <si>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</si>
  <si>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</si>
  <si>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</si>
  <si>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</si>
  <si>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</si>
  <si>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</si>
  <si>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</si>
  <si>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</si>
  <si>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</si>
  <si>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</si>
  <si>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</si>
  <si>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</si>
  <si>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</si>
  <si>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</si>
  <si>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</si>
  <si>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</si>
  <si>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</si>
  <si>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</si>
  <si>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</si>
  <si>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</si>
  <si>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</si>
  <si>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</si>
  <si>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</si>
  <si>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</si>
  <si>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</si>
  <si>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</si>
  <si>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</si>
  <si>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</si>
  <si>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</si>
  <si>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</si>
  <si>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</si>
  <si>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</si>
  <si>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</si>
  <si>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</si>
  <si>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</si>
  <si>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</si>
  <si>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</si>
  <si>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</si>
  <si>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</si>
  <si>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</si>
  <si>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</si>
  <si>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</si>
  <si>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</si>
  <si>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</si>
  <si>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</si>
  <si>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</si>
  <si>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</si>
  <si>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</si>
  <si>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</si>
  <si>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</si>
  <si>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</si>
  <si>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</si>
  <si>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</si>
  <si>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</si>
  <si>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</si>
  <si>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</si>
  <si>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</si>
  <si>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</si>
  <si>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</si>
  <si>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</si>
  <si>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</si>
  <si>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</si>
  <si>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</si>
  <si>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</si>
  <si>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</si>
  <si>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</si>
  <si>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</si>
  <si>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</si>
  <si>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</si>
  <si>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</si>
  <si>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</si>
  <si>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</si>
  <si>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</si>
  <si>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</si>
  <si>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</si>
  <si>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</si>
  <si>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</si>
  <si>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</si>
  <si>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</si>
  <si>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</si>
  <si>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</si>
  <si>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</si>
  <si>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</si>
  <si>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</si>
  <si>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</si>
  <si>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</si>
  <si>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</si>
  <si>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</si>
  <si>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</si>
  <si>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</si>
  <si>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</si>
  <si>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</si>
  <si>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</si>
  <si>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</si>
  <si>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</si>
  <si>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</si>
  <si>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</si>
  <si>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</si>
  <si>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</si>
  <si>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</si>
  <si>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</si>
  <si>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</si>
  <si>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</si>
  <si>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</si>
  <si>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</si>
  <si>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</si>
  <si>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</si>
  <si>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</si>
  <si>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</si>
  <si>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</si>
  <si>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</si>
  <si>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</si>
  <si>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</si>
  <si>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</si>
  <si>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</si>
  <si>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</si>
  <si>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</si>
  <si>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</si>
  <si>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</si>
  <si>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</si>
  <si>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</si>
  <si>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</si>
  <si>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</si>
  <si>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</si>
  <si>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</si>
  <si>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</si>
  <si>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</si>
  <si>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</si>
  <si>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</si>
  <si>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</si>
  <si>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</si>
  <si>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</si>
  <si>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</si>
  <si>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</si>
  <si>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</si>
  <si>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</si>
  <si>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</si>
  <si>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</si>
  <si>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</si>
  <si>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</si>
  <si>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</si>
  <si>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</si>
  <si>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</si>
  <si>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</si>
  <si>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</si>
  <si>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</si>
  <si>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</si>
  <si>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</si>
  <si>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</si>
  <si>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</si>
  <si>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</si>
  <si>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</si>
  <si>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</si>
  <si>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</si>
  <si>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</si>
  <si>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</si>
  <si>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</si>
  <si>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</si>
  <si>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</si>
  <si>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</si>
  <si>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</si>
  <si>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</si>
  <si>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</si>
  <si>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</si>
  <si>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</si>
  <si>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</si>
  <si>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</si>
  <si>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</si>
  <si>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</si>
  <si>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</si>
  <si>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</si>
  <si>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</si>
  <si>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</si>
  <si>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</si>
  <si>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</si>
  <si>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</si>
  <si>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</si>
  <si>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</si>
  <si>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</si>
  <si>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</si>
  <si>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</si>
  <si>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</si>
  <si>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</si>
  <si>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</si>
  <si>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</si>
  <si>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</si>
  <si>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</si>
  <si>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</si>
  <si>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</si>
  <si>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</si>
  <si>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</si>
  <si>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</si>
  <si>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</si>
  <si>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</si>
  <si>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</si>
  <si>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</si>
  <si>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</si>
  <si>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</si>
  <si>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</si>
  <si>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</si>
  <si>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</si>
  <si>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</si>
  <si>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</si>
  <si>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</si>
  <si>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</si>
  <si>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</si>
  <si>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</si>
  <si>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</si>
  <si>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</si>
  <si>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</si>
  <si>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</si>
  <si>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</si>
  <si>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</si>
  <si>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</si>
  <si>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</si>
  <si>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</si>
  <si>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</si>
  <si>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</si>
  <si>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</si>
  <si>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</si>
  <si>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</si>
  <si>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</si>
  <si>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</si>
  <si>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</si>
  <si>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</si>
  <si>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</si>
  <si>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</si>
  <si>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</si>
  <si>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</si>
  <si>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</si>
  <si>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</si>
  <si>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</si>
  <si>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</si>
  <si>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</si>
  <si>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</si>
  <si>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</si>
  <si>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</si>
  <si>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</si>
  <si>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</si>
  <si>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</si>
  <si>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</si>
  <si>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</si>
  <si>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</si>
  <si>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</si>
  <si>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</si>
  <si>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</si>
  <si>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</si>
  <si>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</si>
  <si>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</si>
  <si>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</si>
  <si>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</si>
  <si>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</si>
  <si>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</si>
  <si>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</si>
  <si>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</si>
  <si>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</si>
  <si>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</si>
  <si>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</si>
  <si>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</si>
  <si>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</si>
  <si>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</si>
  <si>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</si>
  <si>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</si>
  <si>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</si>
  <si>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</si>
  <si>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</si>
  <si>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</si>
  <si>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</si>
  <si>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</si>
  <si>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</si>
  <si>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</si>
  <si>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</si>
  <si>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</si>
  <si>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</si>
  <si>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</si>
  <si>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</si>
  <si>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</si>
  <si>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</si>
  <si>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</si>
  <si>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</si>
  <si>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</si>
  <si>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</si>
  <si>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</si>
  <si>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</si>
  <si>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</si>
  <si>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</si>
  <si>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</si>
  <si>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</si>
  <si>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</si>
  <si>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</si>
  <si>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</si>
  <si>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</si>
  <si>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</si>
  <si>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</si>
  <si>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</si>
  <si>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</si>
  <si>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</si>
  <si>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</si>
  <si>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</si>
  <si>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</si>
  <si>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</si>
  <si>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</si>
  <si>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</si>
  <si>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</si>
  <si>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</si>
  <si>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</si>
  <si>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</si>
  <si>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</si>
  <si>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</si>
  <si>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</si>
  <si>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</si>
  <si>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</si>
  <si>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</si>
  <si>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</si>
  <si>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</si>
  <si>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</si>
  <si>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</si>
  <si>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</si>
  <si>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</si>
  <si>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</si>
  <si>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</si>
  <si>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</si>
  <si>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</si>
  <si>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</si>
  <si>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</si>
  <si>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</si>
  <si>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</si>
  <si>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</si>
  <si>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</si>
  <si>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</si>
  <si>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</si>
  <si>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</si>
  <si>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</si>
  <si>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</si>
  <si>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</si>
  <si>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</si>
  <si>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</si>
  <si>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</si>
  <si>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</si>
  <si>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</si>
  <si>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</si>
  <si>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</si>
  <si>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</si>
  <si>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</si>
  <si>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</si>
  <si>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</si>
  <si>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</si>
  <si>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</si>
  <si>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</si>
  <si>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</si>
  <si>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</si>
  <si>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</si>
  <si>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</si>
  <si>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</si>
  <si>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</si>
  <si>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</si>
  <si>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</si>
  <si>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</si>
  <si>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</si>
  <si>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</si>
  <si>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</si>
  <si>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</si>
  <si>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</si>
  <si>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</si>
  <si>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</si>
  <si>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</si>
  <si>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</si>
  <si>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</si>
  <si>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</si>
  <si>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</si>
  <si>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</si>
  <si>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</si>
  <si>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</si>
  <si>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</si>
  <si>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</si>
  <si>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</si>
  <si>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</si>
  <si>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</si>
  <si>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</si>
  <si>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</si>
  <si>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</si>
  <si>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</si>
  <si>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</si>
  <si>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</si>
  <si>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</si>
  <si>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</si>
  <si>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</si>
  <si>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</si>
  <si>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</si>
  <si>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</si>
  <si>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</si>
  <si>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</si>
  <si>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</si>
  <si>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</si>
  <si>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</si>
  <si>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</si>
  <si>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</si>
  <si>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</si>
  <si>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</si>
  <si>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</si>
  <si>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</si>
  <si>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</si>
  <si>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</si>
  <si>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</si>
  <si>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</si>
  <si>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</si>
  <si>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</si>
  <si>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</si>
  <si>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</si>
  <si>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</si>
  <si>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</si>
  <si>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</si>
  <si>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</si>
  <si>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</si>
  <si>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</si>
  <si>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</si>
  <si>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</si>
  <si>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</si>
  <si>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</si>
  <si>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</si>
  <si>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</si>
  <si>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</si>
  <si>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</si>
  <si>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</si>
  <si>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</si>
  <si>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</si>
  <si>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</si>
  <si>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</si>
  <si>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</si>
  <si>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</si>
  <si>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</si>
  <si>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</si>
  <si>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</si>
  <si>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</si>
  <si>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</si>
  <si>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</si>
  <si>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</si>
  <si>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</si>
  <si>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</si>
  <si>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</si>
  <si>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</si>
  <si>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</si>
  <si>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</si>
  <si>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</si>
  <si>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</si>
  <si>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</si>
  <si>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</si>
  <si>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</si>
  <si>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</si>
  <si>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</si>
  <si>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</si>
  <si>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</si>
  <si>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</si>
  <si>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</si>
  <si>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</si>
  <si>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</si>
  <si>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</si>
  <si>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</si>
  <si>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</si>
  <si>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</si>
  <si>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</si>
  <si>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</si>
  <si>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</si>
  <si>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</si>
  <si>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</si>
  <si>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</si>
  <si>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</si>
  <si>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</si>
  <si>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</si>
  <si>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</si>
  <si>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</si>
  <si>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</si>
  <si>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</si>
  <si>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</si>
  <si>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</si>
  <si>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</si>
  <si>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</si>
  <si>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</si>
  <si>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</si>
  <si>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</si>
  <si>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</si>
  <si>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</si>
  <si>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</si>
  <si>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</si>
  <si>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</si>
  <si>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</si>
  <si>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</si>
  <si>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</si>
  <si>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</si>
  <si>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</si>
  <si>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</si>
  <si>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</si>
  <si>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</si>
  <si>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</si>
  <si>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</si>
  <si>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</si>
  <si>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</si>
  <si>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</si>
  <si>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</si>
  <si>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</si>
  <si>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</si>
  <si>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</si>
  <si>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</si>
  <si>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</si>
  <si>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</si>
  <si>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</si>
  <si>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</si>
  <si>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</si>
  <si>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</si>
  <si>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</si>
  <si>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</si>
  <si>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</si>
  <si>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</si>
  <si>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</si>
  <si>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</si>
  <si>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</si>
  <si>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</si>
  <si>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</si>
  <si>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</si>
  <si>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</si>
  <si>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</si>
  <si>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</si>
  <si>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</si>
  <si>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</si>
  <si>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</si>
  <si>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</si>
  <si>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</si>
  <si>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</si>
  <si>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</si>
  <si>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</si>
  <si>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</si>
  <si>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</si>
  <si>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</si>
  <si>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</si>
  <si>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</si>
  <si>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</si>
  <si>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</si>
  <si>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</si>
  <si>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</si>
  <si>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</si>
  <si>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</si>
  <si>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</si>
  <si>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</si>
  <si>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</si>
  <si>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</si>
  <si>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</si>
  <si>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</si>
  <si>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</si>
  <si>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</si>
  <si>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</si>
  <si>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</si>
  <si>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</si>
  <si>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</si>
  <si>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</si>
  <si>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</si>
  <si>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</si>
  <si>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</si>
  <si>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</si>
  <si>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</si>
  <si>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</si>
  <si>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</si>
  <si>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</si>
  <si>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</si>
  <si>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</si>
  <si>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</si>
  <si>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</si>
  <si>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</si>
  <si>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</si>
  <si>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</si>
  <si>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</si>
  <si>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</si>
  <si>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</si>
  <si>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</si>
  <si>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</si>
  <si>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</si>
  <si>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</si>
  <si>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</si>
  <si>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</si>
  <si>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</si>
  <si>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</si>
  <si>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</si>
  <si>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</si>
  <si>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</si>
  <si>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</si>
  <si>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</si>
  <si>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</si>
  <si>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</si>
  <si>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</si>
  <si>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</si>
  <si>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</si>
  <si>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</si>
  <si>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</si>
  <si>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</si>
  <si>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</si>
  <si>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</si>
  <si>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</si>
  <si>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</si>
  <si>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</si>
  <si>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</si>
  <si>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</si>
  <si>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</si>
  <si>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</si>
  <si>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</si>
  <si>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</si>
  <si>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</si>
  <si>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</si>
  <si>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</si>
  <si>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</si>
  <si>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</si>
  <si>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</si>
  <si>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</si>
  <si>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</si>
  <si>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</si>
  <si>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</si>
  <si>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</si>
  <si>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</si>
  <si>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</si>
  <si>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</si>
  <si>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</si>
  <si>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</si>
  <si>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</si>
  <si>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</si>
  <si>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</si>
  <si>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</si>
  <si>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</si>
  <si>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</si>
  <si>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</si>
  <si>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</si>
  <si>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</si>
  <si>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</si>
  <si>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</si>
  <si>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</si>
  <si>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</si>
  <si>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</si>
  <si>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</si>
  <si>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</si>
  <si>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</si>
  <si>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</si>
  <si>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</si>
  <si>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</si>
  <si>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</si>
  <si>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</si>
  <si>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</si>
  <si>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</si>
  <si>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</si>
  <si>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</si>
  <si>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</si>
  <si>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</si>
  <si>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</si>
  <si>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</si>
  <si>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</si>
  <si>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</si>
  <si>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</si>
  <si>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</si>
  <si>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</si>
  <si>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</si>
  <si>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</si>
  <si>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</si>
  <si>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</si>
  <si>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</si>
  <si>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</si>
  <si>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</si>
  <si>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</si>
  <si>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</si>
  <si>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</si>
  <si>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</si>
  <si>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</si>
  <si>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</si>
  <si>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</si>
  <si>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</si>
  <si>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</si>
  <si>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</si>
  <si>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</si>
  <si>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</si>
  <si>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</si>
  <si>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</si>
  <si>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</si>
  <si>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</si>
  <si>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</si>
  <si>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</si>
  <si>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</si>
  <si>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</si>
  <si>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</si>
  <si>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</si>
  <si>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</si>
  <si>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</si>
  <si>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</si>
  <si>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</si>
  <si>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</si>
  <si>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</si>
  <si>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</si>
  <si>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</si>
  <si>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</si>
  <si>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</si>
  <si>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</si>
  <si>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</si>
  <si>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</si>
  <si>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</si>
  <si>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</si>
  <si>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</si>
  <si>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</si>
  <si>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</si>
  <si>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</si>
  <si>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</si>
  <si>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</si>
  <si>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</si>
  <si>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</si>
  <si>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</si>
  <si>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</si>
  <si>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</si>
  <si>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</si>
  <si>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</si>
  <si>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</si>
  <si>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</si>
  <si>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</si>
  <si>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</si>
  <si>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</si>
  <si>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</si>
  <si>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</si>
  <si>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</si>
  <si>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</si>
  <si>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</si>
  <si>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</si>
  <si>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</si>
  <si>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</si>
  <si>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</si>
  <si>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</si>
  <si>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</si>
  <si>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</si>
  <si>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</si>
  <si>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</si>
  <si>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</si>
  <si>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</si>
  <si>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</si>
  <si>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</si>
  <si>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</si>
  <si>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</si>
  <si>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</si>
  <si>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</si>
  <si>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</si>
  <si>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</si>
  <si>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</si>
  <si>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</si>
  <si>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</si>
  <si>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</si>
  <si>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</si>
  <si>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</si>
  <si>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</si>
  <si>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</si>
  <si>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</si>
  <si>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</si>
  <si>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</si>
  <si>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</si>
  <si>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</si>
  <si>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</si>
  <si>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</si>
  <si>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</si>
  <si>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</si>
  <si>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</si>
  <si>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</si>
  <si>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</si>
  <si>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</si>
  <si>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</si>
  <si>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</si>
  <si>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</si>
  <si>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</si>
  <si>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</si>
  <si>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</si>
  <si>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</si>
  <si>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</si>
  <si>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</si>
  <si>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</si>
  <si>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</si>
  <si>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</si>
  <si>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</si>
  <si>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</si>
  <si>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</si>
  <si>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</si>
  <si>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</si>
  <si>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</si>
  <si>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</si>
  <si>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</si>
  <si>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</si>
  <si>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</si>
  <si>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</si>
  <si>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</si>
  <si>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</si>
  <si>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</si>
  <si>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</si>
  <si>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</si>
  <si>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</si>
  <si>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</si>
  <si>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</si>
  <si>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</si>
  <si>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</si>
  <si>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</si>
  <si>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</si>
  <si>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</si>
  <si>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</si>
  <si>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</si>
  <si>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</si>
  <si>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</si>
  <si>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</si>
  <si>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</si>
  <si>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</si>
  <si>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</si>
  <si>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</si>
  <si>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</si>
  <si>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</si>
  <si>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</si>
  <si>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</si>
  <si>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</si>
  <si>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</si>
  <si>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</si>
  <si>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</si>
  <si>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</si>
  <si>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</si>
  <si>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</si>
  <si>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</si>
  <si>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</si>
  <si>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</si>
  <si>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</si>
  <si>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</si>
  <si>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</si>
  <si>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</si>
  <si>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</si>
  <si>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</si>
  <si>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</si>
  <si>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</si>
  <si>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</si>
  <si>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</si>
  <si>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</si>
  <si>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</si>
  <si>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</si>
  <si>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</si>
  <si>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</si>
  <si>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</si>
  <si>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</si>
  <si>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</si>
  <si>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</si>
  <si>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</si>
  <si>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</si>
  <si>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</si>
  <si>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</si>
  <si>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</si>
  <si>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</si>
  <si>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</si>
  <si>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</si>
  <si>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</si>
  <si>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</si>
  <si>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</si>
  <si>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</si>
  <si>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</si>
  <si>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</si>
  <si>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</si>
  <si>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</si>
  <si>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</si>
  <si>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</si>
  <si>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</si>
  <si>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</si>
  <si>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</si>
  <si>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</si>
  <si>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</si>
  <si>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</si>
  <si>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</si>
  <si>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</si>
  <si>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</si>
  <si>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</si>
  <si>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</si>
  <si>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</si>
  <si>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</si>
  <si>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</si>
  <si>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</si>
  <si>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</si>
  <si>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</si>
  <si>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</si>
  <si>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</si>
  <si>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</si>
  <si>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</si>
  <si>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</si>
  <si>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</si>
  <si>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</si>
  <si>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</si>
  <si>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</si>
  <si>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</si>
  <si>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</si>
  <si>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</si>
  <si>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</si>
  <si>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</si>
  <si>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</si>
  <si>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</si>
  <si>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</si>
  <si>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</si>
  <si>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</si>
  <si>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</si>
  <si>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</si>
  <si>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</si>
  <si>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</si>
  <si>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</si>
  <si>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</si>
  <si>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</si>
  <si>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</si>
  <si>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</si>
  <si>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</si>
  <si>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</si>
  <si>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</si>
  <si>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</si>
  <si>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</si>
  <si>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</si>
  <si>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</si>
  <si>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</si>
  <si>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</si>
  <si>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</si>
  <si>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</si>
  <si>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</si>
  <si>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</si>
  <si>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</si>
  <si>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</si>
  <si>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</si>
  <si>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</si>
  <si>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</si>
  <si>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</si>
  <si>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</si>
  <si>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</si>
  <si>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</si>
  <si>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</si>
  <si>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</si>
  <si>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</si>
  <si>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</si>
  <si>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</si>
  <si>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</si>
  <si>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</si>
  <si>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</si>
  <si>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</si>
  <si>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</si>
  <si>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</si>
  <si>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</si>
  <si>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</si>
  <si>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</si>
  <si>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</si>
  <si>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</si>
  <si>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</si>
  <si>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</si>
  <si>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</si>
  <si>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</si>
  <si>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</si>
  <si>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</si>
  <si>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</si>
  <si>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</si>
  <si>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</si>
  <si>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</si>
  <si>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</si>
  <si>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</si>
  <si>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</si>
  <si>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</si>
  <si>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</si>
  <si>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</si>
  <si>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</si>
  <si>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</si>
  <si>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</si>
  <si>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</si>
  <si>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</si>
  <si>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</si>
  <si>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</si>
  <si>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</si>
  <si>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</si>
  <si>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</si>
  <si>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</si>
  <si>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</si>
  <si>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</si>
  <si>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</si>
  <si>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</si>
  <si>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</si>
  <si>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</si>
  <si>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</si>
  <si>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</si>
  <si>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</si>
  <si>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</si>
  <si>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</si>
  <si>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</si>
  <si>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</si>
  <si>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</si>
  <si>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</si>
  <si>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</si>
  <si>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</si>
  <si>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</si>
  <si>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</si>
  <si>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</si>
  <si>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</si>
  <si>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</si>
  <si>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</si>
  <si>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</si>
  <si>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</si>
  <si>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</si>
  <si>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</si>
  <si>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</si>
  <si>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</si>
  <si>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</si>
  <si>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</si>
  <si>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</si>
  <si>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</si>
  <si>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</si>
  <si>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</si>
  <si>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</si>
  <si>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</si>
  <si>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</si>
  <si>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</si>
  <si>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</si>
  <si>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</si>
  <si>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</si>
  <si>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</si>
  <si>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</si>
  <si>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</si>
  <si>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</si>
  <si>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</si>
  <si>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</si>
  <si>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</si>
  <si>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</si>
  <si>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</si>
  <si>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</si>
  <si>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</si>
  <si>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</si>
  <si>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</si>
  <si>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</si>
  <si>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</si>
  <si>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</si>
  <si>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</si>
  <si>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</si>
  <si>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</si>
  <si>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</si>
  <si>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</si>
  <si>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</si>
  <si>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</si>
  <si>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</si>
  <si>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</si>
  <si>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</si>
  <si>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</si>
  <si>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</si>
  <si>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</si>
  <si>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</si>
  <si>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</si>
  <si>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</si>
  <si>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</si>
  <si>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</si>
  <si>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</si>
  <si>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</si>
  <si>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</si>
  <si>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</si>
  <si>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</si>
  <si>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</si>
  <si>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</si>
  <si>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</si>
  <si>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</si>
  <si>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</si>
  <si>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</si>
  <si>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</si>
  <si>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</si>
  <si>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</si>
  <si>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</si>
  <si>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</si>
  <si>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</si>
  <si>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</si>
  <si>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</si>
  <si>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</si>
  <si>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</si>
  <si>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</si>
  <si>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</si>
  <si>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</si>
  <si>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</si>
  <si>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</si>
  <si>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</si>
  <si>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</si>
  <si>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</si>
  <si>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</si>
  <si>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</si>
  <si>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</si>
  <si>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</si>
  <si>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</si>
  <si>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</si>
  <si>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</si>
  <si>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</si>
  <si>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</si>
  <si>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</si>
  <si>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</si>
  <si>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</si>
  <si>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</si>
  <si>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</si>
  <si>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</si>
  <si>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</si>
  <si>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</si>
  <si>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</si>
  <si>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</si>
  <si>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</si>
  <si>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</si>
  <si>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</si>
  <si>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</si>
  <si>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</si>
  <si>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</si>
  <si>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</si>
  <si>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</si>
  <si>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</si>
  <si>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</si>
  <si>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</si>
  <si>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</si>
  <si>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</si>
  <si>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</si>
  <si>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</si>
  <si>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</si>
  <si>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</si>
  <si>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</si>
  <si>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</si>
  <si>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</si>
  <si>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</si>
  <si>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</si>
  <si>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</si>
  <si>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</si>
  <si>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</si>
  <si>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</si>
  <si>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</si>
  <si>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</si>
  <si>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</si>
  <si>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</si>
  <si>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</si>
  <si>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</si>
  <si>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</si>
  <si>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</si>
  <si>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</si>
  <si>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</si>
  <si>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</si>
  <si>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</si>
  <si>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</si>
  <si>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</si>
  <si>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</si>
  <si>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</si>
  <si>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</si>
  <si>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</si>
  <si>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</si>
  <si>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</si>
  <si>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</si>
  <si>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</si>
  <si>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</si>
  <si>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</si>
  <si>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</si>
  <si>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</si>
  <si>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</si>
  <si>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</si>
  <si>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</si>
  <si>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</si>
  <si>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</si>
  <si>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</si>
  <si>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</si>
  <si>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</si>
  <si>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</si>
  <si>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</si>
  <si>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</si>
  <si>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</si>
  <si>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</si>
  <si>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</si>
  <si>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</si>
  <si>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</si>
  <si>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</si>
  <si>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</si>
  <si>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</si>
  <si>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</si>
  <si>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</si>
  <si>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</si>
  <si>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</si>
  <si>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</si>
  <si>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</si>
  <si>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</si>
  <si>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</si>
  <si>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</si>
  <si>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</si>
  <si>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</si>
  <si>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</si>
  <si>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</si>
  <si>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</si>
  <si>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</si>
  <si>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</si>
  <si>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</si>
  <si>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</si>
  <si>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</si>
  <si>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</si>
  <si>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</si>
  <si>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</si>
  <si>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</si>
  <si>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</si>
  <si>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</si>
  <si>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</si>
  <si>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</si>
  <si>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</si>
  <si>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</si>
  <si>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</si>
  <si>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</si>
  <si>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</si>
  <si>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</si>
  <si>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</si>
  <si>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</si>
  <si>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</si>
  <si>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</si>
  <si>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</si>
  <si>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</si>
  <si>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</si>
  <si>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</si>
  <si>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</si>
  <si>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</si>
  <si>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</si>
  <si>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</si>
  <si>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</si>
  <si>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</si>
  <si>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</si>
  <si>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</si>
  <si>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</si>
  <si>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</si>
  <si>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</si>
  <si>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</si>
  <si>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</si>
  <si>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</si>
  <si>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</si>
  <si>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</si>
  <si>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</si>
  <si>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</si>
  <si>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</si>
  <si>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</si>
  <si>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</si>
  <si>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</si>
  <si>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</si>
  <si>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</si>
  <si>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</si>
  <si>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</si>
  <si>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</si>
  <si>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</si>
  <si>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</si>
  <si>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</si>
  <si>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</si>
  <si>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</si>
  <si>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</si>
  <si>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</si>
  <si>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</si>
  <si>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</si>
  <si>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</si>
  <si>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</si>
  <si>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</si>
  <si>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</si>
  <si>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</si>
  <si>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</si>
  <si>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</si>
  <si>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</si>
  <si>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</si>
  <si>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</si>
  <si>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</si>
  <si>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</si>
  <si>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</si>
  <si>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</si>
  <si>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</si>
  <si>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</si>
  <si>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</si>
  <si>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</si>
  <si>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</si>
  <si>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</si>
  <si>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</si>
  <si>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</si>
  <si>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</si>
  <si>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</si>
  <si>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</si>
  <si>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</si>
  <si>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</si>
  <si>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</si>
  <si>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</si>
  <si>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</si>
  <si>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</si>
  <si>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</si>
  <si>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</si>
  <si>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</si>
  <si>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</si>
  <si>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</si>
  <si>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</si>
  <si>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</si>
  <si>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</si>
  <si>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</si>
  <si>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</si>
  <si>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</si>
  <si>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</si>
  <si>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</si>
  <si>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</si>
  <si>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</si>
  <si>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</si>
  <si>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</si>
  <si>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</si>
  <si>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</si>
  <si>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</si>
  <si>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</si>
  <si>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</si>
  <si>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</si>
  <si>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</si>
  <si>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</si>
  <si>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</si>
  <si>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</si>
  <si>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</si>
  <si>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</si>
  <si>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</si>
  <si>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</si>
  <si>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</si>
  <si>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</si>
  <si>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</si>
  <si>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</si>
  <si>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</si>
  <si>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</si>
  <si>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</si>
  <si>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</si>
  <si>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</si>
  <si>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</si>
  <si>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</si>
  <si>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</si>
  <si>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</si>
  <si>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</si>
  <si>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</si>
  <si>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</si>
  <si>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</si>
  <si>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</si>
  <si>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</si>
  <si>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</si>
  <si>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</si>
  <si>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</si>
  <si>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</si>
  <si>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</si>
  <si>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</si>
  <si>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</si>
  <si>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</si>
  <si>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</si>
  <si>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</si>
  <si>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</si>
  <si>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</si>
  <si>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</si>
  <si>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</si>
  <si>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</si>
  <si>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</si>
  <si>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</si>
  <si>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</si>
  <si>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</si>
  <si>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</si>
  <si>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</si>
  <si>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</si>
  <si>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</si>
  <si>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</si>
  <si>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</si>
  <si>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</si>
  <si>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</si>
  <si>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</si>
  <si>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</si>
  <si>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</si>
  <si>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</si>
  <si>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</si>
  <si>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</si>
  <si>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</si>
  <si>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</si>
  <si>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</si>
  <si>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</si>
  <si>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</si>
  <si>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</si>
  <si>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</si>
  <si>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</si>
  <si>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</si>
  <si>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</si>
  <si>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</si>
  <si>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</si>
  <si>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</si>
  <si>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</si>
  <si>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</si>
  <si>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</si>
  <si>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</si>
  <si>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</si>
  <si>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</si>
  <si>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</si>
  <si>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</si>
  <si>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</si>
  <si>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</si>
  <si>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</si>
  <si>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</si>
  <si>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</si>
  <si>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</si>
  <si>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</si>
  <si>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</si>
  <si>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</si>
  <si>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</si>
  <si>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</si>
  <si>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</si>
  <si>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</si>
  <si>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</si>
  <si>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</si>
  <si>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</si>
  <si>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</si>
  <si>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</si>
  <si>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</si>
  <si>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</si>
  <si>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</si>
  <si>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</si>
  <si>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</si>
  <si>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</si>
  <si>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</si>
  <si>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</si>
  <si>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</si>
  <si>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</si>
  <si>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</si>
  <si>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</si>
  <si>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</si>
  <si>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</si>
  <si>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</si>
  <si>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</si>
  <si>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</si>
  <si>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</si>
  <si>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</si>
  <si>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</si>
  <si>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</si>
  <si>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</si>
  <si>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</si>
  <si>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</si>
  <si>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</si>
  <si>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</si>
  <si>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</si>
  <si>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</si>
  <si>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</si>
  <si>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</si>
  <si>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</si>
  <si>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</si>
  <si>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</si>
  <si>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</si>
  <si>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</si>
  <si>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</si>
  <si>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</si>
  <si>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</si>
  <si>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</si>
  <si>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</si>
  <si>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</si>
  <si>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</si>
  <si>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</si>
  <si>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</si>
  <si>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</si>
  <si>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</si>
  <si>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</si>
  <si>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</si>
  <si>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</si>
  <si>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</si>
  <si>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</si>
  <si>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</si>
  <si>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</si>
  <si>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</si>
  <si>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</si>
  <si>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</si>
  <si>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</si>
  <si>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</si>
  <si>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</si>
  <si>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</si>
  <si>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</si>
  <si>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</si>
  <si>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</si>
  <si>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</si>
  <si>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</si>
  <si>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</si>
  <si>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</si>
  <si>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</si>
  <si>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</si>
  <si>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</si>
  <si>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</si>
  <si>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</si>
  <si>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</si>
  <si>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</si>
  <si>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</si>
  <si>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</si>
  <si>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</si>
  <si>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</si>
  <si>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</si>
  <si>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</si>
  <si>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</si>
  <si>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</si>
  <si>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</si>
  <si>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</si>
  <si>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</si>
  <si>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</si>
  <si>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</si>
  <si>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</si>
  <si>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</si>
  <si>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</si>
  <si>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</si>
  <si>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</si>
  <si>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</si>
  <si>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</si>
  <si>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</si>
  <si>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</si>
  <si>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</si>
  <si>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</si>
  <si>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</si>
  <si>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</si>
  <si>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</si>
  <si>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</si>
  <si>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</si>
  <si>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</si>
  <si>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</si>
  <si>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</si>
  <si>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</si>
  <si>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</si>
  <si>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</si>
  <si>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</si>
  <si>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</si>
  <si>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</si>
  <si>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</si>
  <si>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</si>
  <si>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</si>
  <si>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</si>
  <si>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</si>
  <si>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</si>
  <si>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</si>
  <si>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</si>
  <si>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</si>
  <si>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</si>
  <si>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</si>
  <si>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</si>
  <si>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</si>
  <si>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</si>
  <si>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</si>
  <si>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</si>
  <si>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</si>
  <si>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</si>
  <si>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</si>
  <si>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</si>
  <si>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</si>
  <si>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</si>
  <si>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</si>
  <si>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</si>
  <si>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</si>
  <si>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</si>
  <si>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</si>
  <si>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</si>
  <si>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</si>
  <si>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</si>
  <si>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</si>
  <si>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</si>
  <si>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</si>
  <si>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</si>
  <si>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</si>
  <si>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</si>
  <si>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</si>
  <si>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</si>
  <si>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</si>
  <si>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</si>
  <si>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</si>
  <si>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</si>
  <si>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</si>
  <si>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</si>
  <si>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</si>
  <si>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</si>
  <si>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</si>
  <si>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</si>
  <si>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</si>
  <si>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</si>
  <si>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</si>
  <si>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</si>
  <si>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</si>
  <si>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</si>
  <si>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</si>
  <si>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</si>
  <si>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</si>
  <si>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</si>
  <si>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</si>
  <si>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</si>
  <si>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</si>
  <si>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</si>
  <si>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</si>
  <si>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</si>
  <si>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</si>
  <si>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</si>
  <si>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</si>
  <si>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</si>
  <si>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</si>
  <si>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</si>
  <si>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</si>
  <si>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</si>
  <si>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</si>
  <si>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</si>
  <si>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</si>
  <si>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</si>
  <si>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</si>
  <si>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</si>
  <si>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</si>
  <si>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</si>
  <si>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</si>
  <si>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</si>
  <si>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</si>
  <si>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</si>
  <si>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</si>
  <si>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</si>
  <si>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</si>
  <si>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</si>
  <si>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</si>
  <si>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</si>
  <si>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</si>
  <si>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</si>
  <si>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</si>
  <si>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</si>
  <si>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</si>
  <si>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</si>
  <si>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</si>
  <si>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</si>
  <si>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</si>
  <si>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</si>
  <si>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</si>
  <si>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</si>
  <si>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</si>
  <si>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</si>
  <si>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</si>
  <si>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</si>
  <si>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</si>
  <si>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</si>
  <si>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</si>
  <si>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</si>
  <si>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</si>
  <si>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</si>
  <si>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</si>
  <si>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</si>
  <si>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</si>
  <si>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</si>
  <si>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</si>
  <si>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</si>
  <si>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</si>
  <si>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</si>
  <si>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</si>
  <si>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</si>
  <si>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</si>
  <si>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</si>
  <si>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</si>
  <si>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</si>
  <si>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</si>
  <si>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</si>
  <si>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</si>
  <si>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</si>
  <si>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</si>
  <si>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</si>
  <si>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</si>
  <si>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</si>
  <si>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</si>
  <si>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</si>
  <si>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</si>
  <si>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</si>
  <si>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</si>
  <si>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</si>
  <si>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</si>
  <si>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</si>
  <si>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</si>
  <si>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</si>
  <si>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</si>
  <si>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</si>
  <si>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</si>
  <si>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</si>
  <si>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</si>
  <si>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</si>
  <si>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</si>
  <si>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</si>
  <si>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</si>
  <si>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</si>
  <si>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</si>
  <si>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</si>
  <si>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</si>
  <si>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</si>
  <si>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</si>
  <si>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</si>
  <si>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</si>
  <si>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</si>
  <si>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</si>
  <si>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</si>
  <si>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</si>
  <si>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</si>
  <si>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</si>
  <si>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</si>
  <si>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</si>
  <si>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</si>
  <si>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</si>
  <si>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</si>
  <si>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</si>
  <si>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</si>
  <si>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</si>
  <si>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</si>
  <si>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</si>
  <si>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</si>
  <si>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</si>
  <si>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</si>
  <si>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</si>
  <si>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</si>
  <si>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</si>
  <si>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</si>
  <si>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</si>
  <si>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</si>
  <si>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</si>
  <si>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</si>
  <si>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</si>
  <si>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</si>
  <si>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</si>
  <si>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</si>
  <si>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</si>
  <si>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</si>
  <si>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</si>
  <si>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</si>
  <si>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</si>
  <si>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</si>
  <si>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</si>
  <si>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</si>
  <si>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</si>
  <si>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</si>
  <si>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</si>
  <si>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</si>
  <si>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</si>
  <si>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</si>
  <si>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</si>
  <si>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</si>
  <si>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</si>
  <si>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</si>
  <si>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</si>
  <si>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</si>
  <si>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</si>
  <si>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</si>
  <si>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</si>
  <si>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</si>
  <si>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</si>
  <si>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</si>
  <si>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</si>
  <si>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</si>
  <si>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</si>
  <si>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</si>
  <si>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</si>
  <si>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</si>
  <si>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</si>
  <si>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</si>
  <si>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</si>
  <si>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</si>
  <si>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</si>
  <si>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</si>
  <si>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</si>
  <si>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</si>
  <si>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</si>
  <si>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</si>
  <si>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</si>
  <si>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</si>
  <si>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</si>
  <si>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</si>
  <si>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</si>
  <si>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</si>
  <si>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</si>
  <si>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</si>
  <si>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</si>
  <si>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</si>
  <si>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</si>
  <si>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</si>
  <si>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</si>
  <si>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</si>
  <si>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</si>
  <si>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</si>
  <si>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</si>
  <si>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</si>
  <si>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</si>
  <si>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</si>
  <si>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</si>
  <si>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</si>
  <si>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</si>
  <si>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</si>
  <si>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</si>
  <si>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</si>
  <si>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</si>
  <si>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</si>
  <si>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</si>
  <si>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</si>
  <si>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</si>
  <si>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</si>
  <si>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</si>
  <si>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</si>
  <si>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</si>
  <si>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</si>
  <si>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</si>
  <si>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</si>
  <si>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</si>
  <si>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</si>
  <si>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</si>
  <si>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</si>
  <si>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</si>
  <si>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</si>
  <si>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</si>
  <si>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</si>
  <si>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</si>
  <si>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</si>
  <si>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</si>
  <si>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</si>
  <si>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</si>
  <si>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</si>
  <si>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</si>
  <si>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</si>
  <si>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</si>
  <si>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</si>
  <si>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</si>
  <si>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</si>
  <si>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</si>
  <si>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</si>
  <si>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</si>
  <si>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</si>
  <si>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</si>
  <si>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</si>
  <si>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</si>
  <si>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</si>
  <si>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</si>
  <si>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</si>
  <si>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</si>
  <si>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</si>
  <si>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</si>
  <si>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</si>
  <si>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</si>
  <si>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</si>
  <si>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</si>
  <si>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</si>
  <si>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</si>
  <si>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</si>
  <si>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</si>
  <si>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</si>
  <si>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</si>
  <si>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</si>
  <si>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</si>
  <si>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</si>
  <si>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</si>
  <si>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</si>
  <si>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</si>
  <si>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</si>
  <si>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</si>
  <si>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</si>
  <si>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</si>
  <si>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</si>
  <si>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</si>
  <si>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</si>
  <si>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</si>
  <si>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</si>
  <si>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</si>
  <si>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</si>
  <si>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</si>
  <si>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</si>
  <si>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</si>
  <si>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</si>
  <si>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</si>
  <si>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</si>
  <si>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</si>
  <si>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</si>
  <si>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</si>
  <si>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</si>
  <si>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</si>
  <si>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</si>
  <si>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</si>
  <si>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</si>
  <si>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</si>
  <si>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</si>
  <si>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</si>
  <si>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</si>
  <si>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</si>
  <si>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</si>
  <si>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</si>
  <si>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</si>
  <si>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</si>
  <si>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</si>
  <si>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</si>
  <si>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</si>
  <si>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</si>
  <si>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</si>
  <si>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</si>
  <si>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</si>
  <si>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</si>
  <si>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</si>
  <si>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</si>
  <si>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</si>
  <si>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</si>
  <si>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</si>
  <si>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</si>
  <si>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</si>
  <si>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</si>
  <si>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</si>
  <si>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</si>
  <si>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</si>
  <si>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</si>
  <si>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</si>
  <si>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</si>
  <si>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</si>
  <si>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</si>
  <si>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</si>
  <si>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</si>
  <si>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</si>
  <si>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</si>
  <si>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</si>
  <si>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</si>
  <si>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</si>
  <si>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</si>
  <si>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</si>
  <si>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</si>
  <si>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</si>
  <si>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</si>
  <si>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</si>
  <si>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</si>
  <si>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</si>
  <si>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</si>
  <si>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</si>
  <si>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</si>
  <si>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</si>
  <si>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</si>
  <si>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</si>
  <si>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</si>
  <si>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</si>
  <si>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</si>
  <si>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</si>
  <si>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</si>
  <si>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</si>
  <si>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</si>
  <si>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</si>
  <si>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</si>
  <si>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</si>
  <si>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</si>
  <si>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</si>
  <si>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</si>
  <si>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</si>
  <si>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</si>
  <si>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</si>
  <si>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</si>
  <si>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</si>
  <si>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</si>
  <si>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</si>
  <si>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</si>
  <si>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</si>
  <si>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</si>
  <si>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</si>
  <si>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</si>
  <si>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</si>
  <si>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</si>
  <si>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</si>
  <si>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</si>
  <si>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</si>
  <si>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</si>
  <si>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</si>
  <si>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</si>
  <si>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</si>
  <si>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</si>
  <si>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</si>
  <si>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</si>
  <si>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</si>
  <si>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</si>
  <si>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</si>
  <si>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</si>
  <si>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</si>
  <si>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</si>
  <si>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</si>
  <si>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</si>
  <si>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</si>
  <si>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</si>
  <si>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</si>
  <si>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</si>
  <si>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</si>
  <si>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</si>
  <si>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</si>
  <si>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</si>
  <si>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</si>
  <si>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</si>
  <si>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</si>
  <si>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</si>
  <si>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</si>
  <si>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</si>
  <si>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</si>
  <si>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</si>
  <si>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</si>
  <si>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</si>
  <si>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</si>
  <si>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</si>
  <si>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</si>
  <si>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</si>
  <si>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</si>
  <si>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</si>
  <si>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</si>
  <si>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</si>
  <si>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</si>
  <si>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</si>
  <si>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</si>
  <si>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</si>
  <si>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</si>
  <si>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</si>
  <si>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</si>
  <si>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</si>
  <si>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</si>
  <si>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</si>
  <si>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</si>
  <si>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</si>
  <si>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</si>
  <si>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</si>
  <si>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</si>
  <si>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</si>
  <si>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</si>
  <si>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</si>
  <si>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</si>
  <si>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</si>
  <si>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</si>
  <si>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</si>
  <si>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</si>
  <si>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</si>
  <si>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</si>
  <si>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</si>
  <si>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</si>
  <si>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</si>
  <si>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</si>
  <si>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</si>
  <si>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</si>
  <si>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</si>
  <si>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</si>
  <si>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</si>
  <si>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</si>
  <si>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</si>
  <si>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</si>
  <si>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</si>
  <si>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</si>
  <si>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</si>
  <si>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</si>
  <si>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</si>
  <si>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</si>
  <si>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</si>
  <si>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</si>
  <si>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</si>
  <si>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</si>
  <si>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</si>
  <si>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</si>
  <si>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</si>
  <si>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</si>
  <si>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</si>
  <si>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</si>
  <si>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</si>
  <si>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</si>
  <si>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</si>
  <si>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</si>
  <si>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</si>
  <si>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</si>
  <si>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</si>
  <si>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</si>
  <si>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</si>
  <si>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</si>
  <si>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</si>
  <si>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</si>
  <si>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</si>
  <si>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</si>
  <si>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</si>
  <si>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</si>
  <si>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</si>
  <si>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</si>
  <si>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</si>
  <si>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</si>
  <si>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</si>
  <si>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</si>
  <si>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</si>
  <si>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</si>
  <si>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</si>
  <si>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</si>
  <si>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</si>
  <si>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</si>
  <si>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</si>
  <si>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</si>
  <si>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</si>
  <si>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</si>
  <si>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</si>
  <si>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</si>
  <si>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</si>
  <si>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</si>
  <si>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</si>
  <si>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</si>
  <si>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</si>
  <si>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</si>
  <si>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</si>
  <si>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</si>
  <si>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</si>
  <si>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</si>
  <si>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</si>
  <si>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</si>
  <si>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</si>
  <si>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</si>
  <si>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</si>
  <si>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</si>
  <si>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</si>
  <si>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</si>
  <si>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</si>
  <si>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</si>
  <si>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</si>
  <si>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</si>
  <si>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</si>
  <si>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</si>
  <si>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</si>
  <si>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</si>
  <si>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</si>
  <si>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</si>
  <si>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</si>
  <si>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</si>
  <si>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</si>
  <si>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</si>
  <si>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</si>
  <si>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</si>
  <si>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</si>
  <si>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</si>
  <si>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</si>
  <si>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</si>
  <si>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</si>
  <si>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</si>
  <si>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</si>
  <si>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</si>
  <si>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</si>
  <si>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</si>
  <si>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</si>
  <si>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</si>
  <si>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</si>
  <si>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</si>
  <si>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</si>
  <si>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</si>
  <si>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</si>
  <si>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</si>
  <si>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</si>
  <si>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</si>
  <si>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</si>
  <si>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</si>
  <si>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</si>
  <si>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</si>
  <si>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</si>
  <si>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</si>
  <si>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</si>
  <si>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</si>
  <si>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</si>
  <si>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</si>
  <si>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</si>
  <si>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</si>
  <si>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</si>
  <si>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</si>
  <si>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</si>
  <si>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</si>
  <si>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</si>
  <si>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</si>
  <si>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</si>
  <si>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</si>
  <si>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</si>
  <si>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</si>
  <si>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</si>
  <si>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</si>
  <si>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</si>
  <si>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</si>
  <si>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</si>
  <si>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</si>
  <si>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</si>
  <si>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</si>
  <si>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</si>
  <si>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</si>
  <si>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</si>
  <si>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</si>
  <si>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</si>
  <si>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</si>
  <si>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</si>
  <si>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</si>
  <si>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</si>
  <si>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</si>
  <si>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</si>
  <si>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</si>
  <si>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</si>
  <si>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</si>
  <si>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</si>
  <si>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</si>
  <si>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</si>
  <si>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</si>
  <si>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</si>
  <si>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</si>
  <si>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</si>
  <si>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</si>
  <si>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</si>
  <si>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</si>
  <si>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</si>
  <si>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</si>
  <si>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</si>
  <si>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</si>
  <si>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</si>
  <si>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</si>
  <si>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</si>
  <si>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</si>
  <si>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</si>
  <si>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</si>
  <si>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</si>
  <si>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</si>
  <si>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</si>
  <si>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</si>
  <si>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</si>
  <si>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</si>
  <si>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</si>
  <si>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</si>
  <si>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</si>
  <si>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</si>
  <si>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</si>
  <si>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</si>
  <si>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</si>
  <si>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</si>
  <si>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</si>
  <si>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</si>
  <si>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</si>
  <si>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</si>
  <si>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</si>
  <si>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</si>
  <si>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</si>
  <si>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</si>
  <si>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</si>
  <si>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</si>
  <si>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</si>
  <si>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</si>
  <si>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</si>
  <si>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</si>
  <si>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</si>
  <si>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</si>
  <si>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</si>
  <si>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</si>
  <si>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</si>
  <si>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</si>
  <si>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</si>
  <si>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</si>
  <si>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</si>
  <si>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</si>
  <si>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</si>
  <si>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</si>
  <si>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</si>
  <si>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</si>
  <si>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</si>
  <si>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</si>
  <si>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</si>
  <si>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</si>
  <si>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</si>
  <si>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</si>
  <si>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</si>
  <si>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</si>
  <si>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</si>
  <si>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</si>
  <si>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</si>
  <si>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</si>
  <si>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</si>
  <si>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</si>
  <si>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</si>
  <si>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</si>
  <si>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</si>
  <si>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</si>
  <si>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</si>
  <si>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</si>
  <si>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</si>
  <si>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</si>
  <si>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</si>
  <si>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</si>
  <si>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</si>
  <si>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</si>
  <si>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</si>
  <si>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</si>
  <si>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</si>
  <si>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</si>
  <si>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</si>
  <si>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</si>
  <si>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</si>
  <si>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</si>
  <si>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</si>
  <si>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</si>
  <si>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</si>
  <si>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</si>
  <si>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</si>
  <si>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</si>
  <si>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</si>
  <si>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</si>
  <si>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</si>
  <si>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</si>
  <si>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</si>
  <si>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</si>
  <si>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</si>
  <si>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</si>
  <si>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</si>
  <si>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</si>
  <si>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</si>
  <si>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</si>
  <si>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</si>
  <si>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</si>
  <si>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</si>
  <si>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</si>
  <si>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</si>
  <si>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</si>
  <si>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</si>
  <si>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</si>
  <si>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</si>
  <si>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</si>
  <si>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</si>
  <si>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</si>
  <si>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</si>
  <si>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</si>
  <si>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</si>
  <si>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</si>
  <si>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</si>
  <si>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</si>
  <si>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</si>
  <si>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</si>
  <si>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</si>
  <si>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</si>
  <si>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</si>
  <si>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</si>
  <si>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</si>
  <si>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</si>
  <si>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</si>
  <si>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</si>
  <si>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</si>
  <si>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</si>
  <si>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</si>
  <si>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</si>
  <si>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</si>
  <si>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</si>
  <si>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</si>
  <si>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</si>
  <si>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</si>
  <si>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</si>
  <si>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</si>
  <si>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</si>
  <si>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</si>
  <si>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</si>
  <si>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</si>
  <si>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</si>
  <si>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</si>
  <si>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</si>
  <si>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</si>
  <si>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</si>
  <si>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</si>
  <si>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</si>
  <si>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</si>
  <si>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</si>
  <si>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</si>
  <si>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</si>
  <si>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</si>
  <si>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</si>
  <si>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</si>
  <si>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</si>
  <si>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</si>
  <si>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</si>
  <si>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</si>
  <si>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</si>
  <si>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</si>
  <si>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</si>
  <si>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</si>
  <si>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</si>
  <si>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</si>
  <si>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</si>
  <si>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</si>
  <si>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</si>
  <si>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</si>
  <si>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</si>
  <si>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</si>
  <si>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</si>
  <si>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</si>
  <si>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</si>
  <si>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</si>
  <si>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</si>
  <si>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</si>
  <si>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</si>
  <si>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</si>
  <si>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</si>
  <si>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</si>
  <si>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</si>
  <si>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</si>
  <si>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</si>
  <si>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</si>
  <si>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</si>
  <si>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</si>
  <si>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</si>
  <si>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</si>
  <si>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</si>
  <si>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</si>
  <si>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</si>
  <si>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</si>
  <si>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</si>
  <si>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</si>
  <si>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</si>
  <si>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</si>
  <si>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</si>
  <si>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</si>
  <si>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</si>
  <si>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</si>
  <si>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</si>
  <si>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</si>
  <si>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</si>
  <si>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</si>
  <si>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</si>
  <si>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</si>
  <si>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</si>
  <si>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</si>
  <si>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</si>
  <si>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</si>
  <si>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</si>
  <si>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</si>
  <si>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</si>
  <si>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</si>
  <si>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</si>
  <si>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</si>
  <si>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</si>
  <si>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</si>
  <si>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</si>
  <si>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</si>
  <si>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</si>
  <si>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</si>
  <si>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</si>
  <si>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</si>
  <si>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</si>
  <si>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</si>
  <si>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</si>
  <si>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</si>
  <si>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</si>
  <si>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</si>
  <si>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</si>
  <si>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</si>
  <si>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</si>
  <si>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</si>
  <si>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</si>
  <si>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</si>
  <si>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</si>
  <si>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</si>
  <si>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</si>
  <si>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</si>
  <si>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</si>
  <si>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</si>
  <si>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</si>
  <si>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</si>
  <si>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</si>
  <si>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</si>
  <si>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</si>
  <si>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</si>
  <si>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</si>
  <si>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</si>
  <si>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</si>
  <si>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</si>
  <si>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</si>
  <si>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</si>
  <si>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</si>
  <si>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</si>
  <si>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</si>
  <si>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</si>
  <si>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</si>
  <si>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</si>
  <si>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</si>
  <si>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</si>
  <si>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</si>
  <si>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</si>
  <si>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</si>
  <si>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</si>
  <si>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</si>
  <si>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</si>
  <si>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</si>
  <si>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</si>
  <si>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</si>
  <si>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</si>
  <si>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</si>
  <si>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</si>
  <si>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</si>
  <si>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</si>
  <si>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</si>
  <si>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</si>
  <si>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</si>
  <si>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</si>
  <si>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</si>
  <si>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</si>
  <si>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</si>
  <si>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</si>
  <si>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</si>
  <si>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</si>
  <si>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</si>
  <si>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</si>
  <si>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</si>
  <si>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</si>
  <si>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</si>
  <si>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</si>
  <si>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</si>
  <si>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</si>
  <si>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</si>
  <si>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</si>
  <si>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</si>
  <si>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</si>
  <si>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</si>
  <si>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</si>
  <si>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</si>
  <si>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</si>
  <si>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</si>
  <si>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</si>
  <si>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</si>
  <si>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</si>
  <si>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</si>
  <si>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</si>
  <si>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</si>
  <si>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</si>
  <si>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</si>
  <si>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</si>
  <si>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</si>
  <si>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</si>
  <si>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</si>
  <si>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</si>
  <si>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</si>
  <si>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</si>
  <si>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</si>
  <si>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</si>
  <si>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</si>
  <si>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</si>
  <si>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</si>
  <si>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</si>
  <si>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</si>
  <si>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</si>
  <si>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</si>
  <si>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</si>
  <si>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</si>
  <si>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</si>
  <si>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</si>
  <si>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</si>
  <si>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</si>
  <si>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</si>
  <si>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</si>
  <si>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</si>
  <si>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</si>
  <si>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</si>
  <si>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</si>
  <si>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</si>
  <si>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</si>
  <si>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</si>
  <si>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</si>
  <si>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</si>
  <si>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</si>
  <si>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</si>
  <si>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</si>
  <si>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</si>
  <si>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</si>
  <si>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</si>
  <si>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</si>
  <si>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</si>
  <si>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</si>
  <si>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</si>
  <si>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</si>
  <si>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</si>
  <si>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</si>
  <si>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</si>
  <si>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</si>
  <si>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</si>
  <si>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</si>
  <si>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</si>
  <si>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</si>
  <si>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</si>
  <si>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</si>
  <si>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</si>
  <si>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</si>
  <si>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</si>
  <si>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</si>
  <si>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</si>
  <si>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</si>
  <si>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</si>
  <si>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</si>
  <si>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</si>
  <si>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</si>
  <si>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</si>
  <si>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</si>
  <si>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</si>
  <si>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</si>
  <si>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</si>
  <si>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</si>
  <si>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</si>
  <si>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</si>
  <si>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</si>
  <si>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</si>
  <si>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</si>
  <si>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</si>
  <si>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</si>
  <si>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</si>
  <si>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</si>
  <si>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</si>
  <si>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</si>
  <si>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</si>
  <si>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</si>
  <si>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</si>
  <si>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</si>
  <si>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</si>
  <si>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</si>
  <si>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</si>
  <si>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</si>
  <si>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</si>
  <si>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</si>
  <si>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</si>
  <si>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</si>
  <si>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</si>
  <si>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</si>
  <si>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</si>
  <si>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</si>
  <si>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</si>
  <si>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</si>
  <si>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</si>
  <si>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</si>
  <si>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</si>
  <si>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</si>
  <si>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</si>
  <si>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</si>
  <si>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</si>
  <si>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</si>
  <si>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</si>
  <si>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</si>
  <si>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</si>
  <si>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</si>
  <si>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</si>
  <si>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</si>
  <si>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</si>
  <si>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</si>
  <si>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</si>
  <si>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</si>
  <si>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</si>
  <si>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</si>
  <si>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</si>
  <si>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</si>
  <si>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</si>
  <si>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</si>
  <si>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</si>
  <si>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</si>
  <si>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</si>
  <si>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</si>
  <si>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</si>
  <si>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</si>
  <si>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</si>
  <si>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</si>
  <si>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</si>
  <si>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</si>
  <si>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</si>
  <si>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</si>
  <si>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</si>
  <si>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</si>
  <si>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</si>
  <si>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</si>
  <si>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</si>
  <si>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</si>
  <si>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</si>
  <si>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</si>
  <si>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</si>
  <si>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</si>
  <si>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</si>
  <si>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</si>
  <si>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</si>
  <si>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</si>
  <si>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</si>
  <si>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</si>
  <si>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</si>
  <si>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</si>
  <si>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</si>
  <si>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</si>
  <si>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</si>
  <si>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</si>
  <si>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</si>
  <si>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</si>
  <si>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</si>
  <si>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</si>
  <si>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</si>
  <si>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</si>
  <si>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</si>
  <si>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</si>
  <si>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</si>
  <si>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</si>
  <si>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</si>
  <si>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</si>
  <si>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</si>
  <si>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</si>
  <si>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</si>
  <si>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</si>
  <si>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</si>
  <si>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</si>
  <si>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</si>
  <si>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</si>
  <si>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</si>
  <si>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</si>
  <si>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</si>
  <si>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</si>
  <si>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</si>
  <si>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</si>
  <si>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</si>
  <si>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</si>
  <si>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</si>
  <si>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</si>
  <si>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</si>
  <si>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</si>
  <si>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</si>
  <si>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</si>
  <si>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</si>
  <si>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</si>
  <si>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</si>
  <si>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</si>
  <si>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</si>
  <si>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</si>
  <si>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</si>
  <si>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</si>
  <si>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</si>
  <si>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</si>
  <si>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</si>
  <si>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</si>
  <si>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</si>
  <si>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</si>
  <si>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</si>
  <si>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</si>
  <si>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</si>
  <si>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</si>
  <si>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</si>
  <si>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</si>
  <si>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</si>
  <si>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</si>
  <si>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</si>
  <si>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</si>
  <si>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</si>
  <si>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</si>
  <si>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</si>
  <si>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</si>
  <si>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</si>
  <si>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</si>
  <si>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</si>
  <si>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</si>
  <si>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</si>
  <si>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</si>
  <si>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</si>
  <si>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</si>
  <si>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</si>
  <si>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</si>
  <si>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</si>
  <si>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</si>
  <si>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</si>
  <si>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</si>
  <si>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</si>
  <si>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</si>
  <si>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</si>
  <si>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</si>
  <si>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</si>
  <si>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</si>
  <si>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</si>
  <si>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</si>
  <si>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</si>
  <si>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</si>
  <si>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</si>
  <si>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</si>
  <si>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</si>
  <si>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</si>
  <si>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</si>
  <si>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</si>
  <si>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</si>
  <si>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</si>
  <si>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</si>
  <si>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</si>
  <si>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</si>
  <si>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</si>
  <si>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</si>
  <si>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</si>
  <si>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</si>
  <si>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</si>
  <si>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</si>
  <si>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</si>
  <si>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</si>
  <si>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</si>
  <si>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</si>
  <si>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</si>
  <si>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</si>
  <si>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</si>
  <si>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</si>
  <si>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</si>
  <si>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</si>
  <si>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</si>
  <si>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</si>
  <si>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</si>
  <si>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</si>
  <si>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</si>
  <si>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</si>
  <si>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</si>
  <si>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</si>
  <si>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</si>
  <si>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</si>
  <si>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</si>
  <si>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</si>
  <si>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</si>
  <si>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</si>
  <si>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</si>
  <si>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</si>
  <si>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</si>
  <si>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</si>
  <si>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</si>
  <si>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</si>
  <si>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</si>
  <si>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</si>
  <si>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</si>
  <si>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</si>
  <si>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</si>
  <si>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</si>
  <si>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</si>
  <si>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</si>
  <si>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</si>
  <si>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</si>
  <si>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</si>
  <si>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</si>
  <si>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</si>
  <si>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</si>
  <si>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</si>
  <si>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</si>
  <si>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</si>
  <si>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</si>
  <si>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</si>
  <si>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</si>
  <si>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</si>
  <si>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</si>
  <si>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</si>
  <si>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</si>
  <si>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</si>
  <si>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</si>
  <si>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</si>
  <si>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</si>
  <si>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</si>
  <si>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</si>
  <si>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</si>
  <si>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</si>
  <si>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</si>
  <si>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</si>
  <si>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</si>
  <si>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</si>
  <si>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</si>
  <si>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</si>
  <si>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</si>
  <si>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</si>
  <si>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</si>
  <si>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</si>
  <si>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</si>
  <si>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</si>
  <si>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</si>
  <si>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</si>
  <si>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</si>
  <si>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</si>
  <si>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</si>
  <si>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</si>
  <si>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</si>
  <si>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</si>
  <si>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</si>
  <si>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</si>
  <si>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</si>
  <si>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</si>
  <si>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</si>
  <si>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</si>
  <si>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</si>
  <si>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</si>
  <si>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</si>
  <si>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</si>
  <si>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</si>
  <si>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</si>
  <si>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</si>
  <si>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</si>
  <si>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</si>
  <si>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</si>
  <si>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</si>
  <si>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</si>
  <si>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</si>
  <si>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</si>
  <si>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</si>
  <si>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</si>
  <si>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</si>
  <si>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</si>
  <si>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</si>
  <si>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</si>
  <si>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</si>
  <si>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</si>
  <si>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</si>
  <si>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</si>
  <si>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</si>
  <si>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</si>
  <si>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</si>
  <si>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</si>
  <si>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</si>
  <si>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</si>
  <si>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</si>
  <si>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</si>
  <si>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</si>
  <si>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</si>
  <si>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</si>
  <si>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</si>
  <si>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</si>
  <si>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</si>
  <si>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</si>
  <si>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</si>
  <si>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</si>
  <si>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</si>
  <si>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</si>
  <si>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</si>
  <si>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</si>
  <si>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</si>
  <si>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</si>
  <si>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</si>
  <si>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</si>
  <si>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</si>
  <si>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</si>
  <si>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</si>
  <si>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</si>
  <si>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</si>
  <si>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</si>
  <si>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</si>
  <si>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</si>
  <si>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</si>
  <si>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</si>
  <si>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</si>
  <si>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</si>
  <si>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</si>
  <si>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</si>
  <si>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</si>
  <si>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</si>
  <si>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</si>
  <si>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</si>
  <si>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</si>
  <si>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</si>
  <si>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</si>
  <si>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</si>
  <si>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</si>
  <si>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</si>
  <si>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</si>
  <si>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</si>
  <si>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</si>
  <si>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</si>
  <si>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</si>
  <si>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</si>
  <si>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</si>
  <si>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</si>
  <si>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</si>
  <si>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</si>
  <si>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</si>
  <si>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</si>
  <si>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</si>
  <si>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</si>
  <si>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</si>
  <si>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</si>
  <si>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</si>
  <si>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</si>
  <si>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</si>
  <si>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</si>
  <si>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</si>
  <si>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</si>
  <si>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</si>
  <si>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</si>
  <si>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</si>
  <si>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</si>
  <si>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</si>
  <si>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</si>
  <si>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</si>
  <si>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</si>
  <si>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</si>
  <si>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</si>
  <si>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</si>
  <si>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</si>
  <si>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</si>
  <si>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</si>
  <si>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</si>
  <si>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</si>
  <si>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</si>
  <si>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</si>
  <si>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</si>
  <si>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</si>
  <si>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</si>
  <si>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</si>
  <si>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</si>
  <si>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</si>
  <si>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</si>
  <si>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</si>
  <si>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</si>
  <si>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</si>
  <si>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</si>
  <si>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</si>
  <si>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</si>
  <si>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</si>
  <si>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</si>
  <si>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</si>
  <si>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</si>
  <si>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</si>
  <si>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</si>
  <si>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</si>
  <si>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</si>
  <si>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</si>
  <si>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</si>
  <si>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</si>
  <si>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</si>
  <si>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</si>
  <si>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</si>
  <si>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</si>
  <si>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</si>
  <si>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</si>
  <si>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</si>
  <si>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</si>
  <si>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</si>
  <si>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</si>
  <si>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</si>
  <si>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</si>
  <si>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</si>
  <si>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</si>
  <si>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</si>
  <si>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</si>
  <si>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</si>
  <si>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</si>
  <si>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</si>
  <si>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</si>
  <si>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</si>
  <si>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</si>
  <si>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</si>
  <si>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</si>
  <si>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</si>
  <si>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</si>
  <si>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</si>
  <si>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</si>
  <si>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</si>
  <si>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</si>
  <si>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</si>
  <si>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</si>
  <si>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</si>
  <si>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</si>
  <si>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</si>
  <si>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</si>
  <si>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</si>
  <si>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</si>
  <si>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</si>
  <si>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</si>
  <si>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</si>
  <si>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</si>
  <si>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</si>
  <si>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</si>
  <si>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</si>
  <si>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</si>
  <si>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</si>
  <si>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</si>
  <si>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</si>
  <si>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</si>
  <si>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</si>
  <si>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</si>
  <si>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</si>
  <si>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</si>
  <si>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</si>
  <si>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</si>
  <si>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</si>
  <si>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</si>
  <si>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</si>
  <si>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</si>
  <si>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</si>
  <si>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</si>
  <si>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</si>
  <si>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</si>
  <si>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</si>
  <si>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</si>
  <si>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</si>
  <si>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</si>
  <si>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</si>
  <si>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</si>
  <si>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</si>
  <si>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</si>
  <si>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</si>
  <si>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</si>
  <si>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</si>
  <si>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</si>
  <si>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</si>
  <si>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</si>
  <si>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</si>
  <si>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</si>
  <si>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</si>
  <si>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</si>
  <si>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</si>
  <si>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</si>
  <si>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</si>
  <si>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</si>
  <si>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</si>
  <si>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</si>
  <si>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</si>
  <si>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</si>
  <si>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</si>
  <si>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</si>
  <si>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</si>
  <si>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</si>
  <si>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</si>
  <si>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</si>
  <si>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</si>
  <si>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</si>
  <si>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</si>
  <si>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</si>
  <si>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</si>
  <si>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</si>
  <si>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</si>
  <si>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</si>
  <si>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</si>
  <si>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</si>
  <si>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</si>
  <si>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</si>
  <si>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</si>
  <si>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</si>
  <si>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</si>
  <si>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</si>
  <si>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</si>
  <si>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</si>
  <si>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</si>
  <si>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</si>
  <si>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</si>
  <si>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</si>
  <si>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</si>
  <si>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</si>
  <si>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</si>
  <si>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</si>
  <si>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</si>
  <si>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</si>
  <si>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</si>
  <si>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</si>
  <si>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</si>
  <si>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</si>
  <si>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</si>
  <si>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</si>
  <si>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</si>
  <si>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</si>
  <si>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</si>
  <si>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</si>
  <si>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</si>
  <si>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</si>
  <si>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</si>
  <si>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</si>
  <si>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</si>
  <si>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</si>
  <si>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</si>
  <si>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</si>
  <si>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</si>
  <si>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</si>
  <si>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</si>
  <si>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</si>
  <si>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</si>
  <si>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</si>
  <si>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</si>
  <si>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</si>
  <si>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</si>
  <si>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</si>
  <si>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</si>
  <si>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</si>
  <si>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</si>
  <si>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</si>
  <si>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</si>
  <si>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</si>
  <si>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</si>
  <si>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</si>
  <si>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</si>
  <si>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</si>
  <si>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</si>
  <si>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</si>
  <si>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</si>
  <si>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</si>
  <si>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</si>
  <si>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</si>
  <si>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</si>
  <si>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</si>
  <si>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</si>
  <si>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</si>
  <si>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</si>
  <si>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</si>
  <si>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</si>
  <si>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</si>
  <si>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</si>
  <si>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</si>
  <si>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</si>
  <si>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</si>
  <si>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</si>
  <si>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</si>
  <si>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</si>
  <si>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</si>
  <si>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</si>
  <si>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</si>
  <si>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</si>
  <si>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</si>
  <si>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</si>
  <si>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</si>
  <si>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</si>
  <si>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</si>
  <si>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</si>
  <si>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</si>
  <si>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</si>
  <si>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</si>
  <si>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</si>
  <si>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</si>
  <si>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</si>
  <si>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</si>
  <si>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</si>
  <si>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</si>
  <si>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</si>
  <si>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</si>
  <si>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</si>
  <si>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</si>
  <si>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</si>
  <si>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</si>
  <si>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</si>
  <si>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</si>
  <si>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</si>
  <si>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</si>
  <si>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</si>
  <si>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</si>
  <si>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</si>
  <si>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</si>
  <si>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</si>
  <si>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</si>
  <si>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</si>
  <si>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</si>
  <si>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</si>
  <si>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</si>
  <si>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</si>
  <si>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</si>
  <si>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</si>
  <si>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</si>
  <si>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</si>
  <si>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</si>
  <si>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</si>
  <si>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</si>
  <si>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</si>
  <si>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</si>
  <si>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</si>
  <si>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</si>
  <si>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</si>
  <si>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</si>
  <si>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</si>
  <si>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</si>
  <si>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</si>
  <si>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</si>
  <si>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</si>
  <si>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</si>
  <si>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</si>
  <si>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</si>
  <si>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</si>
  <si>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</si>
  <si>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</si>
  <si>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</si>
  <si>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</si>
  <si>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</si>
  <si>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</si>
  <si>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</si>
  <si>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</si>
  <si>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</si>
  <si>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</si>
  <si>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</si>
  <si>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</si>
  <si>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</si>
  <si>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</si>
  <si>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</si>
  <si>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</si>
  <si>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</si>
  <si>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</si>
  <si>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</si>
  <si>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</si>
  <si>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</si>
  <si>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</si>
  <si>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</si>
  <si>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</si>
  <si>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</si>
  <si>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</si>
  <si>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</si>
  <si>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</si>
  <si>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</si>
  <si>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</si>
  <si>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</si>
  <si>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</si>
  <si>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</si>
  <si>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</si>
  <si>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</si>
  <si>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</si>
  <si>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</si>
  <si>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</si>
  <si>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</si>
  <si>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</si>
  <si>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</si>
  <si>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</si>
  <si>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</si>
  <si>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</si>
  <si>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</si>
  <si>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</si>
  <si>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</si>
  <si>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</si>
  <si>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</si>
  <si>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</si>
  <si>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</si>
  <si>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</si>
  <si>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</si>
  <si>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</si>
  <si>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</si>
  <si>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</si>
  <si>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</si>
  <si>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</si>
  <si>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</si>
  <si>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</si>
  <si>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</si>
  <si>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</si>
  <si>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</si>
  <si>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</si>
  <si>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</si>
  <si>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</si>
  <si>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</si>
  <si>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</si>
  <si>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</si>
  <si>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</si>
  <si>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</si>
  <si>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</si>
  <si>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</si>
  <si>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</si>
  <si>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</si>
  <si>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</si>
  <si>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</si>
  <si>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</si>
  <si>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</si>
  <si>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</si>
  <si>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</si>
  <si>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</si>
  <si>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</si>
  <si>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</si>
  <si>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</si>
  <si>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</si>
  <si>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</si>
  <si>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</si>
  <si>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</si>
  <si>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</si>
  <si>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</si>
  <si>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</si>
  <si>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</si>
  <si>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</si>
  <si>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</si>
  <si>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</si>
  <si>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</si>
  <si>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</si>
  <si>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</si>
  <si>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</si>
  <si>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</si>
  <si>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</si>
  <si>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</si>
  <si>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</si>
  <si>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</si>
  <si>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</si>
  <si>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</si>
  <si>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</si>
  <si>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</si>
  <si>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</si>
  <si>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</si>
  <si>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</si>
  <si>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</si>
  <si>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</si>
  <si>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</si>
  <si>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</si>
  <si>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</si>
  <si>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</si>
  <si>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</si>
  <si>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</si>
  <si>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</si>
  <si>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</si>
  <si>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</si>
  <si>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</si>
  <si>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</si>
  <si>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</si>
  <si>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</si>
  <si>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</si>
  <si>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</si>
  <si>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</si>
  <si>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</si>
  <si>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</si>
  <si>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</si>
  <si>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</si>
  <si>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</si>
  <si>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</si>
  <si>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</si>
  <si>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</si>
  <si>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</si>
  <si>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</si>
  <si>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</si>
  <si>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</si>
  <si>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</si>
  <si>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</si>
  <si>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</si>
  <si>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</si>
  <si>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</si>
  <si>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</si>
  <si>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</si>
  <si>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</si>
  <si>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</si>
  <si>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</si>
  <si>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</si>
  <si>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</si>
  <si>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</si>
  <si>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</si>
  <si>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</si>
  <si>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</si>
  <si>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</si>
  <si>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</si>
  <si>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</si>
  <si>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</si>
  <si>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</si>
  <si>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</si>
  <si>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</si>
  <si>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</si>
  <si>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</si>
  <si>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</si>
  <si>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</si>
  <si>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</si>
  <si>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</si>
  <si>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</si>
  <si>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</si>
  <si>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</si>
  <si>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</si>
  <si>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</si>
  <si>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</si>
  <si>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</si>
  <si>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</si>
  <si>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</si>
  <si>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</si>
  <si>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</si>
  <si>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</si>
  <si>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</si>
  <si>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</si>
  <si>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</si>
  <si>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</si>
  <si>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</si>
  <si>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</si>
  <si>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</si>
  <si>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</si>
  <si>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</si>
  <si>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</si>
  <si>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</si>
  <si>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</si>
  <si>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</si>
  <si>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</si>
  <si>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</si>
  <si>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</si>
  <si>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</si>
  <si>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</si>
  <si>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</si>
  <si>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</si>
  <si>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</si>
  <si>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</si>
  <si>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</si>
  <si>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</si>
  <si>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</si>
  <si>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</si>
  <si>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</si>
  <si>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</si>
  <si>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</si>
  <si>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</si>
  <si>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</si>
  <si>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</si>
  <si>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</si>
  <si>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</si>
  <si>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</si>
  <si>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</si>
  <si>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</si>
  <si>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</si>
  <si>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</si>
  <si>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</si>
  <si>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</si>
  <si>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</si>
  <si>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</si>
  <si>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</si>
  <si>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</si>
  <si>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</si>
  <si>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</si>
  <si>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</si>
  <si>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</si>
  <si>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</si>
  <si>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</si>
  <si>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</si>
  <si>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</si>
  <si>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</si>
  <si>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</si>
  <si>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</si>
  <si>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</si>
  <si>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</si>
  <si>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</si>
  <si>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</si>
  <si>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</si>
  <si>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</si>
  <si>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</si>
  <si>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</si>
  <si>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</si>
  <si>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</si>
  <si>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</si>
  <si>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</si>
  <si>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</si>
  <si>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</si>
  <si>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</si>
  <si>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</si>
  <si>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</si>
  <si>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</si>
  <si>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</si>
  <si>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</si>
  <si>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</si>
  <si>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</si>
  <si>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</si>
  <si>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</si>
  <si>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</si>
  <si>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</si>
  <si>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</si>
  <si>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</si>
  <si>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</si>
  <si>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</si>
  <si>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</si>
  <si>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</si>
  <si>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</si>
  <si>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</si>
  <si>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</si>
  <si>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</si>
  <si>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</si>
  <si>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</si>
  <si>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</si>
  <si>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</si>
  <si>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</si>
  <si>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</si>
  <si>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</si>
  <si>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</si>
  <si>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</si>
  <si>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</si>
  <si>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</si>
  <si>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</si>
  <si>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</si>
  <si>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</si>
  <si>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</si>
  <si>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</si>
  <si>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</si>
  <si>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</si>
  <si>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</si>
  <si>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</si>
  <si>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</si>
  <si>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</si>
  <si>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</si>
  <si>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</si>
  <si>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</si>
  <si>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</si>
  <si>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</si>
  <si>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</si>
  <si>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</si>
  <si>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</si>
  <si>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</si>
  <si>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</si>
  <si>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</si>
  <si>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</si>
  <si>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</si>
  <si>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</si>
  <si>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</si>
  <si>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</si>
  <si>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</si>
  <si>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</si>
  <si>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</si>
  <si>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</si>
  <si>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</si>
  <si>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</si>
  <si>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</si>
  <si>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</si>
  <si>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</si>
  <si>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</si>
  <si>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</si>
  <si>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</si>
  <si>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</si>
  <si>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</si>
  <si>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</si>
  <si>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</si>
  <si>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</si>
  <si>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</si>
  <si>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</si>
  <si>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</si>
  <si>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</si>
  <si>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</si>
  <si>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</si>
  <si>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</si>
  <si>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</si>
  <si>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</si>
  <si>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</si>
  <si>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</si>
  <si>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</si>
  <si>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</si>
  <si>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</si>
  <si>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</si>
  <si>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</si>
  <si>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</si>
  <si>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</si>
  <si>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</si>
  <si>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</si>
  <si>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</si>
  <si>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</si>
  <si>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</si>
  <si>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</si>
  <si>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</si>
  <si>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</si>
  <si>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</si>
  <si>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</si>
  <si>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</si>
  <si>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</si>
  <si>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</si>
  <si>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</si>
  <si>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</si>
  <si>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</si>
  <si>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</si>
  <si>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</si>
  <si>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</si>
  <si>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</si>
  <si>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</si>
  <si>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</si>
  <si>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</si>
  <si>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</si>
  <si>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</si>
  <si>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</si>
  <si>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</si>
  <si>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</si>
  <si>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</si>
  <si>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</si>
  <si>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</si>
  <si>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</si>
  <si>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</si>
  <si>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</si>
  <si>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</si>
  <si>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</si>
  <si>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</si>
  <si>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</si>
  <si>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</si>
  <si>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</si>
  <si>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</si>
  <si>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</si>
  <si>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</si>
  <si>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</si>
  <si>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</si>
  <si>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</si>
  <si>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</si>
  <si>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</si>
  <si>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</si>
  <si>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</si>
  <si>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</si>
  <si>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</si>
  <si>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</si>
  <si>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</si>
  <si>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</si>
  <si>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</si>
  <si>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</si>
  <si>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</si>
  <si>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</si>
  <si>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</si>
  <si>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</si>
  <si>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</si>
  <si>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</si>
  <si>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</si>
  <si>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</si>
  <si>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</si>
  <si>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</si>
  <si>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</si>
  <si>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</si>
  <si>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</si>
  <si>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</si>
  <si>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</si>
  <si>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</si>
  <si>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</si>
  <si>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</si>
  <si>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</si>
  <si>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</si>
  <si>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</si>
  <si>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</si>
  <si>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</si>
  <si>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</si>
  <si>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</si>
  <si>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</si>
  <si>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</si>
  <si>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</si>
  <si>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</si>
  <si>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</si>
  <si>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</si>
  <si>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</si>
  <si>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</si>
  <si>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</si>
  <si>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</si>
  <si>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</si>
  <si>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</si>
  <si>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</si>
  <si>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</si>
  <si>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</si>
  <si>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</si>
  <si>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</si>
  <si>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</si>
  <si>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</si>
  <si>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</si>
  <si>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</si>
  <si>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</si>
  <si>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</si>
  <si>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</si>
  <si>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</si>
  <si>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</si>
  <si>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</si>
  <si>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</si>
  <si>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</si>
  <si>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</si>
  <si>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</si>
  <si>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</si>
  <si>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</si>
  <si>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</si>
  <si>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</si>
  <si>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</si>
  <si>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</si>
  <si>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</si>
  <si>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</si>
  <si>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</si>
  <si>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</si>
  <si>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</si>
  <si>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</si>
  <si>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</si>
  <si>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</si>
  <si>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</si>
  <si>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</si>
  <si>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</si>
  <si>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</si>
  <si>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</si>
  <si>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</si>
  <si>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</si>
  <si>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</si>
  <si>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</si>
  <si>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</si>
  <si>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</si>
  <si>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</si>
  <si>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</si>
  <si>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</si>
  <si>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</si>
  <si>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</si>
  <si>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</si>
  <si>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</si>
  <si>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</si>
  <si>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</si>
  <si>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</si>
  <si>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</si>
  <si>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</si>
  <si>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</si>
  <si>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</si>
  <si>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</si>
  <si>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</si>
  <si>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</si>
  <si>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</si>
  <si>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</si>
  <si>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</si>
  <si>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</si>
  <si>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</si>
  <si>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</si>
  <si>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</si>
  <si>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</si>
  <si>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</si>
  <si>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</si>
  <si>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</si>
  <si>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</si>
  <si>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</si>
  <si>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</si>
  <si>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</si>
  <si>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</si>
  <si>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</si>
  <si>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</si>
  <si>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</si>
  <si>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</si>
  <si>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</si>
  <si>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</si>
  <si>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</si>
  <si>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</si>
  <si>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</si>
  <si>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</si>
  <si>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</si>
  <si>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</si>
  <si>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</si>
  <si>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</si>
  <si>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</si>
  <si>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</si>
  <si>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</si>
  <si>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</si>
  <si>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</si>
  <si>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</si>
  <si>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</si>
  <si>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</si>
  <si>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</si>
  <si>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</si>
  <si>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</si>
  <si>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</si>
  <si>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</si>
  <si>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</si>
  <si>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</si>
  <si>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</si>
  <si>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</si>
  <si>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</si>
  <si>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</si>
  <si>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</si>
  <si>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</si>
  <si>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</si>
  <si>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</si>
  <si>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</si>
  <si>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</si>
  <si>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</si>
  <si>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</si>
  <si>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</si>
  <si>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</si>
  <si>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</si>
  <si>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</si>
  <si>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</si>
  <si>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</si>
  <si>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</si>
  <si>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</si>
  <si>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</si>
  <si>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</si>
  <si>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</si>
  <si>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</si>
  <si>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</si>
  <si>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</si>
  <si>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</si>
  <si>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</si>
  <si>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</si>
  <si>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</si>
  <si>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</si>
  <si>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</si>
  <si>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</si>
  <si>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</si>
  <si>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</si>
  <si>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</si>
  <si>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</si>
  <si>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</si>
  <si>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</si>
  <si>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</si>
  <si>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</si>
  <si>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</si>
  <si>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</si>
  <si>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</si>
  <si>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</si>
  <si>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</si>
  <si>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</si>
  <si>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</si>
  <si>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</si>
  <si>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</si>
  <si>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</si>
  <si>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</si>
  <si>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</si>
  <si>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</si>
  <si>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</si>
  <si>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</si>
  <si>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</si>
  <si>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</si>
  <si>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</si>
  <si>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</si>
  <si>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</si>
  <si>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</si>
  <si>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</si>
  <si>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</si>
  <si>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</si>
  <si>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</si>
  <si>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</si>
  <si>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</si>
  <si>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</si>
  <si>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</si>
  <si>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</si>
  <si>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</si>
  <si>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</si>
  <si>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</si>
  <si>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</si>
  <si>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</si>
  <si>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</si>
  <si>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</si>
  <si>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</si>
  <si>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</si>
  <si>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</si>
  <si>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</si>
  <si>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</si>
  <si>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</si>
  <si>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</si>
  <si>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</si>
  <si>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</si>
  <si>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</si>
  <si>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</si>
  <si>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</si>
  <si>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</si>
  <si>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</si>
  <si>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</si>
  <si>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</si>
  <si>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</si>
  <si>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</si>
  <si>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</si>
  <si>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</si>
  <si>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</si>
  <si>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</si>
  <si>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</si>
  <si>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</si>
  <si>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</si>
  <si>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</si>
  <si>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</si>
  <si>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</si>
  <si>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</si>
  <si>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</si>
  <si>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</si>
  <si>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</si>
  <si>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</si>
  <si>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</si>
  <si>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</si>
  <si>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</si>
  <si>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</si>
  <si>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</si>
  <si>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</si>
  <si>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</si>
  <si>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</si>
  <si>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</si>
  <si>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</si>
  <si>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</si>
  <si>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</si>
  <si>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</si>
  <si>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</si>
  <si>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</si>
  <si>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</si>
  <si>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</si>
  <si>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</si>
  <si>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</si>
  <si>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</si>
  <si>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</si>
  <si>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</si>
  <si>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</si>
  <si>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</si>
  <si>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</si>
  <si>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</si>
  <si>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</si>
  <si>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</si>
  <si>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</si>
  <si>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</si>
  <si>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</si>
  <si>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</si>
  <si>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</si>
  <si>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</si>
  <si>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</si>
  <si>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</si>
  <si>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</si>
  <si>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</si>
  <si>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</si>
  <si>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</si>
  <si>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</si>
  <si>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</si>
  <si>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</si>
  <si>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</si>
  <si>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</si>
  <si>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</si>
  <si>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</si>
  <si>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</si>
  <si>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</si>
  <si>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</si>
  <si>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</si>
  <si>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</si>
  <si>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</si>
  <si>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</si>
  <si>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</si>
  <si>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</si>
  <si>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</si>
  <si>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</si>
  <si>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</si>
  <si>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</si>
  <si>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</si>
  <si>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</si>
  <si>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</si>
  <si>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</si>
  <si>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</si>
  <si>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</si>
  <si>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</si>
  <si>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</si>
  <si>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</si>
  <si>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</si>
  <si>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</si>
  <si>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</si>
  <si>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</si>
  <si>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</si>
  <si>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</si>
  <si>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</si>
  <si>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</si>
  <si>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</si>
  <si>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</si>
  <si>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</si>
  <si>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</si>
  <si>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</si>
  <si>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</si>
  <si>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</si>
  <si>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</si>
  <si>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</si>
  <si>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</si>
  <si>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</si>
  <si>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</si>
  <si>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</si>
  <si>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</si>
  <si>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</si>
  <si>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</si>
  <si>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</si>
  <si>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</si>
  <si>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</si>
  <si>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</si>
  <si>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</si>
  <si>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</si>
  <si>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</si>
  <si>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</si>
  <si>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</si>
  <si>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</si>
  <si>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</si>
  <si>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</si>
  <si>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</si>
  <si>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</si>
  <si>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</si>
  <si>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</si>
  <si>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</si>
  <si>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</si>
  <si>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</si>
  <si>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</si>
  <si>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</si>
  <si>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</si>
  <si>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</si>
  <si>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</si>
  <si>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</si>
  <si>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</si>
  <si>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</si>
  <si>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</si>
  <si>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</si>
  <si>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</si>
  <si>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</si>
  <si>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</si>
  <si>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</si>
  <si>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</si>
  <si>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</si>
  <si>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</si>
  <si>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</si>
  <si>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</si>
  <si>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</si>
  <si>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</si>
  <si>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</si>
  <si>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</si>
  <si>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</si>
  <si>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</si>
  <si>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</si>
  <si>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</si>
  <si>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</si>
  <si>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</si>
  <si>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</si>
  <si>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</si>
  <si>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</si>
  <si>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</si>
  <si>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</si>
  <si>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</si>
  <si>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</si>
  <si>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</si>
  <si>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</si>
  <si>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</si>
  <si>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</si>
  <si>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</si>
  <si>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</si>
  <si>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</si>
  <si>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</si>
  <si>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</si>
  <si>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</si>
  <si>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</si>
  <si>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</si>
  <si>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</si>
  <si>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</si>
  <si>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</si>
  <si>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</si>
  <si>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</si>
  <si>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</si>
  <si>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</si>
  <si>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</si>
  <si>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</si>
  <si>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</si>
  <si>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</si>
  <si>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</si>
  <si>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</si>
  <si>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</si>
  <si>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</si>
  <si>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</si>
  <si>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</si>
  <si>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</si>
  <si>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</si>
  <si>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</si>
  <si>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</si>
  <si>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</si>
  <si>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</si>
  <si>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</si>
  <si>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</si>
  <si>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</si>
  <si>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</si>
  <si>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</si>
  <si>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</si>
  <si>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</si>
  <si>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</si>
  <si>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</si>
  <si>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</si>
  <si>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</si>
  <si>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</si>
  <si>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</si>
  <si>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</si>
  <si>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</si>
  <si>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</si>
  <si>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</si>
  <si>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</si>
  <si>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</si>
  <si>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</si>
  <si>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</si>
  <si>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</si>
  <si>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</si>
  <si>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</si>
  <si>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</si>
  <si>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</si>
  <si>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</si>
  <si>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</si>
  <si>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</si>
  <si>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</si>
  <si>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</si>
  <si>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</si>
  <si>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</si>
  <si>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</si>
  <si>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</si>
  <si>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</si>
  <si>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</si>
  <si>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</si>
  <si>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</si>
  <si>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</si>
  <si>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</si>
  <si>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</si>
  <si>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</si>
  <si>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</si>
  <si>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</si>
  <si>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</si>
  <si>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</si>
  <si>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</si>
  <si>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</si>
  <si>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</si>
  <si>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</si>
  <si>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</si>
  <si>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</si>
  <si>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</si>
  <si>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</si>
  <si>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</si>
  <si>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</si>
  <si>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</si>
  <si>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</si>
  <si>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</si>
  <si>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</si>
  <si>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</si>
  <si>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</si>
  <si>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</si>
  <si>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</si>
  <si>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</si>
  <si>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</si>
  <si>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</si>
  <si>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</si>
  <si>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</si>
  <si>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</si>
  <si>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</si>
  <si>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</si>
  <si>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</si>
  <si>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</si>
  <si>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</si>
  <si>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</si>
  <si>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</si>
  <si>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</si>
  <si>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</si>
  <si>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</si>
  <si>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</si>
  <si>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</si>
  <si>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</si>
  <si>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</si>
  <si>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</si>
  <si>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</si>
  <si>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</si>
  <si>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</si>
  <si>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</si>
  <si>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</si>
  <si>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</si>
  <si>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</si>
  <si>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</si>
  <si>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</si>
  <si>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</si>
  <si>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</si>
  <si>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</si>
  <si>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</si>
  <si>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</si>
  <si>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</si>
  <si>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</si>
  <si>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</si>
  <si>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</si>
  <si>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</si>
  <si>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</si>
  <si>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</si>
  <si>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</si>
  <si>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</si>
  <si>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</si>
  <si>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</si>
  <si>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</si>
  <si>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</si>
  <si>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</si>
  <si>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</si>
  <si>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</si>
  <si>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</si>
  <si>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</si>
  <si>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</si>
  <si>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</si>
  <si>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</si>
  <si>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</si>
  <si>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</si>
  <si>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</si>
  <si>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</si>
  <si>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</si>
  <si>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</si>
  <si>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</si>
  <si>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</si>
  <si>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</si>
  <si>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</si>
  <si>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</si>
  <si>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</si>
  <si>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</si>
  <si>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</si>
  <si>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</si>
  <si>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</si>
  <si>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</si>
  <si>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</si>
  <si>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</si>
  <si>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</si>
  <si>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</si>
  <si>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</si>
  <si>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</si>
  <si>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</si>
  <si>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</si>
  <si>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</si>
  <si>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</si>
  <si>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</si>
  <si>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</si>
  <si>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</si>
  <si>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</si>
  <si>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</si>
  <si>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</si>
  <si>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</si>
  <si>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</si>
  <si>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</si>
  <si>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</si>
  <si>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</si>
  <si>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</si>
  <si>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</si>
  <si>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</si>
  <si>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</si>
  <si>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</si>
  <si>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</si>
  <si>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</si>
  <si>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</si>
  <si>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</si>
  <si>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</si>
  <si>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</si>
  <si>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</si>
  <si>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</si>
  <si>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</si>
  <si>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</si>
  <si>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</si>
  <si>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</si>
  <si>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</si>
  <si>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</si>
  <si>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</si>
  <si>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</si>
  <si>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</si>
  <si>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</si>
  <si>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</si>
  <si>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</si>
  <si>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</si>
  <si>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</si>
  <si>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</si>
  <si>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</si>
  <si>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</si>
  <si>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</si>
  <si>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</si>
  <si>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</si>
  <si>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</si>
  <si>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</si>
  <si>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</si>
  <si>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</si>
  <si>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</si>
  <si>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</si>
  <si>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</si>
  <si>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</si>
  <si>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</si>
  <si>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</si>
  <si>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</si>
  <si>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</si>
  <si>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</si>
  <si>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</si>
  <si>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</si>
  <si>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</si>
  <si>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</si>
  <si>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</si>
  <si>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</si>
  <si>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</si>
  <si>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</si>
  <si>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</si>
  <si>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</si>
  <si>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</si>
  <si>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</si>
  <si>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</si>
  <si>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</si>
  <si>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</si>
  <si>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</si>
  <si>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</si>
  <si>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</si>
  <si>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</si>
  <si>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</si>
  <si>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</si>
  <si>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</si>
  <si>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</si>
  <si>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</si>
  <si>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</si>
  <si>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</si>
  <si>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</si>
  <si>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</si>
  <si>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</si>
  <si>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</si>
  <si>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</si>
  <si>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</si>
  <si>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</si>
  <si>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</si>
  <si>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</si>
  <si>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</si>
  <si>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</si>
  <si>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</si>
  <si>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</si>
  <si>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</si>
  <si>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</si>
  <si>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</si>
  <si>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</si>
  <si>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</si>
  <si>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</si>
  <si>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</si>
  <si>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</si>
  <si>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</si>
  <si>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</si>
  <si>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</si>
  <si>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</si>
  <si>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</si>
  <si>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</si>
  <si>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</si>
  <si>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</si>
  <si>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</si>
  <si>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</si>
  <si>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</si>
  <si>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</si>
  <si>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</si>
  <si>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</si>
  <si>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</si>
  <si>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</si>
  <si>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</si>
  <si>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</si>
  <si>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</si>
  <si>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</si>
  <si>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</si>
  <si>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</si>
  <si>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</si>
  <si>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</si>
  <si>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</si>
  <si>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</si>
  <si>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</si>
  <si>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</si>
  <si>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</si>
  <si>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</si>
  <si>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</si>
  <si>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</si>
  <si>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</si>
  <si>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</si>
  <si>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</si>
  <si>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</si>
  <si>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</si>
  <si>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</si>
  <si>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</si>
  <si>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</si>
  <si>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</si>
  <si>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</si>
  <si>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</si>
  <si>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</si>
  <si>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</si>
  <si>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</si>
  <si>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</si>
  <si>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</si>
  <si>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</si>
  <si>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</si>
  <si>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</si>
  <si>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</si>
  <si>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</si>
  <si>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</si>
  <si>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</si>
  <si>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</si>
  <si>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</si>
  <si>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</si>
  <si>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</si>
  <si>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</si>
  <si>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</si>
  <si>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</si>
  <si>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</si>
  <si>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</si>
  <si>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</si>
  <si>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</si>
  <si>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</si>
  <si>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</si>
  <si>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</si>
  <si>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</si>
  <si>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</si>
  <si>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</si>
  <si>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</si>
  <si>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</si>
  <si>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</si>
  <si>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</si>
  <si>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</si>
  <si>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</si>
  <si>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</si>
  <si>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</si>
  <si>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</si>
  <si>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</si>
  <si>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</si>
  <si>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</si>
  <si>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</si>
  <si>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</si>
  <si>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</si>
  <si>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</si>
  <si>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</si>
  <si>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</si>
  <si>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</si>
  <si>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</si>
  <si>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</si>
  <si>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</si>
  <si>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</si>
  <si>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</si>
  <si>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</si>
  <si>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</si>
  <si>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</si>
  <si>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</si>
  <si>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</si>
  <si>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</si>
  <si>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</si>
  <si>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</si>
  <si>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</si>
  <si>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</si>
  <si>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</si>
  <si>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</si>
  <si>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</si>
  <si>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</si>
  <si>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</si>
  <si>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</si>
  <si>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</si>
  <si>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</si>
  <si>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</si>
  <si>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</si>
  <si>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</si>
  <si>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</si>
  <si>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</si>
  <si>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</si>
  <si>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</si>
  <si>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</si>
  <si>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</si>
  <si>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</si>
  <si>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</si>
  <si>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</si>
  <si>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</si>
  <si>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</si>
  <si>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</si>
  <si>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</si>
  <si>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</si>
  <si>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</si>
  <si>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</si>
  <si>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</si>
  <si>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</si>
  <si>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</si>
  <si>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</si>
  <si>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</si>
  <si>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</si>
  <si>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</si>
  <si>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</si>
  <si>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</si>
  <si>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</si>
  <si>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</si>
  <si>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</si>
  <si>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</si>
  <si>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</si>
  <si>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</si>
  <si>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</si>
  <si>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</si>
  <si>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</si>
  <si>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</si>
  <si>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</si>
  <si>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</si>
  <si>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</si>
  <si>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</si>
  <si>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</si>
  <si>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</si>
  <si>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</si>
  <si>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</si>
  <si>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</si>
  <si>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</si>
  <si>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</si>
  <si>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</si>
  <si>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</si>
  <si>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</si>
  <si>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</si>
  <si>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</si>
  <si>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</si>
  <si>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</si>
  <si>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</si>
  <si>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</si>
  <si>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</si>
  <si>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</si>
  <si>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</si>
  <si>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</si>
  <si>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</si>
  <si>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</si>
  <si>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</si>
  <si>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</si>
  <si>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</si>
  <si>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</si>
  <si>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</si>
  <si>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</si>
  <si>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</si>
  <si>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</si>
  <si>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</si>
  <si>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</si>
  <si>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</si>
  <si>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</si>
  <si>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</si>
  <si>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</si>
  <si>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</si>
  <si>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</si>
  <si>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</si>
  <si>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</si>
  <si>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</si>
  <si>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</si>
  <si>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</si>
  <si>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</si>
  <si>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</si>
  <si>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</si>
  <si>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</si>
  <si>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</si>
  <si>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</si>
  <si>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</si>
  <si>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</si>
  <si>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</si>
  <si>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</si>
  <si>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</si>
  <si>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</si>
  <si>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</si>
  <si>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</si>
  <si>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</si>
  <si>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</si>
  <si>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</si>
  <si>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</si>
  <si>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</si>
  <si>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</si>
  <si>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</si>
  <si>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</si>
  <si>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</si>
  <si>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</si>
  <si>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</si>
  <si>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</si>
  <si>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</si>
  <si>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</si>
  <si>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</si>
  <si>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</si>
  <si>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</si>
  <si>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</si>
  <si>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</si>
  <si>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</si>
  <si>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</si>
  <si>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</si>
  <si>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</si>
  <si>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</si>
  <si>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</si>
  <si>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</si>
  <si>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</si>
  <si>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</si>
  <si>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</si>
  <si>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</si>
  <si>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</si>
  <si>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</si>
  <si>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</si>
  <si>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</si>
  <si>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</si>
  <si>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</si>
  <si>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</si>
  <si>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</si>
  <si>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</si>
  <si>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</si>
  <si>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</si>
  <si>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</si>
  <si>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</si>
  <si>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</si>
  <si>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</si>
  <si>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</si>
  <si>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</si>
  <si>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</si>
  <si>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</si>
  <si>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</si>
  <si>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</si>
  <si>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</si>
  <si>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</si>
  <si>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</si>
  <si>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</si>
  <si>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</si>
  <si>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</si>
  <si>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</si>
  <si>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</si>
  <si>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</si>
  <si>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</si>
  <si>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</si>
  <si>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</si>
  <si>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</si>
  <si>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</si>
  <si>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</si>
  <si>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</si>
  <si>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</si>
  <si>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</si>
  <si>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</si>
  <si>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</si>
  <si>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</si>
  <si>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</si>
  <si>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</si>
  <si>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</si>
  <si>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</si>
  <si>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</si>
  <si>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</si>
  <si>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</si>
  <si>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</si>
  <si>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</si>
  <si>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</si>
  <si>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</si>
  <si>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</si>
  <si>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</si>
  <si>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</si>
  <si>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</si>
  <si>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</si>
  <si>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</si>
  <si>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</si>
  <si>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</si>
  <si>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</si>
  <si>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</si>
  <si>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</si>
  <si>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</si>
  <si>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</si>
  <si>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</si>
  <si>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</si>
  <si>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</si>
  <si>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</si>
  <si>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</si>
  <si>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</si>
  <si>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</si>
  <si>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</si>
  <si>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</si>
  <si>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</si>
  <si>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</si>
  <si>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</si>
  <si>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</si>
  <si>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</si>
  <si>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</si>
  <si>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</si>
  <si>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</si>
  <si>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</si>
  <si>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</si>
  <si>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</si>
  <si>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</si>
  <si>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</si>
  <si>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</si>
  <si>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</si>
  <si>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</si>
  <si>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</si>
  <si>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</si>
  <si>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</si>
  <si>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</si>
  <si>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</si>
  <si>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</si>
  <si>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</si>
  <si>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</si>
  <si>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</si>
  <si>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</si>
  <si>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</si>
  <si>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</si>
  <si>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</si>
  <si>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</si>
  <si>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</si>
  <si>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</si>
  <si>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</si>
  <si>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</si>
  <si>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</si>
  <si>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</si>
  <si>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</si>
  <si>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</si>
  <si>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</si>
  <si>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</si>
  <si>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</si>
  <si>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</si>
  <si>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</si>
  <si>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</si>
  <si>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</si>
  <si>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</si>
  <si>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</si>
  <si>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</si>
  <si>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</si>
  <si>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</si>
  <si>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</si>
  <si>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</si>
  <si>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</si>
  <si>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</si>
  <si>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</si>
  <si>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</si>
  <si>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</si>
  <si>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</si>
  <si>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</si>
  <si>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</si>
  <si>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</si>
  <si>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</si>
  <si>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</si>
  <si>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</si>
  <si>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</si>
  <si>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</si>
  <si>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</si>
  <si>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</si>
  <si>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</si>
  <si>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</si>
  <si>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</si>
  <si>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</si>
  <si>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</si>
  <si>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</si>
  <si>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</si>
  <si>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</si>
  <si>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</si>
  <si>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</si>
  <si>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</si>
  <si>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</si>
  <si>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</si>
  <si>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</si>
  <si>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</si>
  <si>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</si>
  <si>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</si>
  <si>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</si>
  <si>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</si>
  <si>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</si>
  <si>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</si>
  <si>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</si>
  <si>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</si>
  <si>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</si>
  <si>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</si>
  <si>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</si>
  <si>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</si>
  <si>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</si>
  <si>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</si>
  <si>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</si>
  <si>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</si>
  <si>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</si>
  <si>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</si>
  <si>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</si>
  <si>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</si>
  <si>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</si>
  <si>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</si>
  <si>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</si>
  <si>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</si>
  <si>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</si>
  <si>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</si>
  <si>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</si>
  <si>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</si>
  <si>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</si>
  <si>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</si>
  <si>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</si>
  <si>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</si>
  <si>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</si>
  <si>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</si>
  <si>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</si>
  <si>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</si>
  <si>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</si>
  <si>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</si>
  <si>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</si>
  <si>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</si>
  <si>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</si>
  <si>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</si>
  <si>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</si>
  <si>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</si>
  <si>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</si>
  <si>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</si>
  <si>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</si>
  <si>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</si>
  <si>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</si>
  <si>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</si>
  <si>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</si>
  <si>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</si>
  <si>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</si>
  <si>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</si>
  <si>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</si>
  <si>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</si>
  <si>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</si>
  <si>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</si>
  <si>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</si>
  <si>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</si>
  <si>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</si>
  <si>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</si>
  <si>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</si>
  <si>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</si>
  <si>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</si>
  <si>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</si>
  <si>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</si>
  <si>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</si>
  <si>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</si>
  <si>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</si>
  <si>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</si>
  <si>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</si>
  <si>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</si>
  <si>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</si>
  <si>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</si>
  <si>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</si>
  <si>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</si>
  <si>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</si>
  <si>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</si>
  <si>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</si>
  <si>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</si>
  <si>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</si>
  <si>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</si>
  <si>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</si>
  <si>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</si>
  <si>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</si>
  <si>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</si>
  <si>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</si>
  <si>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</si>
  <si>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</si>
  <si>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</si>
  <si>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</si>
  <si>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</si>
  <si>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</si>
  <si>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</si>
  <si>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</si>
  <si>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</si>
  <si>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</si>
  <si>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</si>
  <si>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</si>
  <si>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</si>
  <si>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</si>
  <si>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</si>
  <si>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</si>
  <si>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</si>
  <si>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</si>
  <si>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</si>
  <si>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</si>
  <si>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</si>
  <si>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</si>
  <si>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</si>
  <si>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</si>
  <si>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</si>
  <si>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</si>
  <si>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</si>
  <si>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</si>
  <si>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</si>
  <si>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</si>
  <si>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</si>
  <si>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</si>
  <si>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</si>
  <si>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</si>
  <si>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</si>
  <si>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</si>
  <si>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</si>
  <si>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</si>
  <si>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</si>
  <si>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</si>
  <si>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</si>
  <si>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</si>
  <si>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</si>
  <si>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</si>
  <si>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</si>
  <si>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</si>
  <si>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</si>
  <si>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</si>
  <si>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</si>
  <si>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</si>
  <si>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</si>
  <si>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</si>
  <si>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</si>
  <si>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</si>
  <si>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</si>
  <si>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</si>
  <si>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</si>
  <si>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</si>
  <si>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</si>
  <si>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</si>
  <si>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</si>
  <si>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</si>
  <si>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</si>
  <si>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</si>
  <si>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</si>
  <si>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</si>
  <si>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</si>
  <si>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</si>
  <si>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</si>
  <si>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</si>
  <si>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</si>
  <si>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</si>
  <si>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</si>
  <si>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</si>
  <si>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</si>
  <si>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</si>
  <si>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</si>
  <si>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</si>
  <si>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</si>
  <si>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</si>
  <si>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</si>
  <si>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</si>
  <si>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</si>
  <si>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</si>
  <si>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</si>
  <si>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</si>
  <si>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</si>
  <si>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</si>
  <si>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</si>
  <si>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</si>
  <si>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</si>
  <si>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</si>
  <si>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</si>
  <si>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</si>
  <si>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</si>
  <si>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</si>
  <si>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</si>
  <si>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</si>
  <si>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</si>
  <si>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</si>
  <si>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</si>
  <si>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</si>
  <si>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</si>
  <si>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</si>
  <si>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</si>
  <si>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</si>
  <si>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</si>
  <si>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</si>
  <si>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</si>
  <si>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</si>
  <si>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</si>
  <si>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</si>
  <si>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</si>
  <si>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</si>
  <si>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</si>
  <si>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</si>
  <si>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</si>
  <si>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</si>
  <si>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</si>
  <si>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</si>
  <si>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</si>
  <si>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</si>
  <si>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</si>
  <si>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</si>
  <si>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</si>
  <si>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</si>
  <si>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</si>
  <si>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</si>
  <si>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</si>
  <si>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</si>
  <si>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</si>
  <si>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</si>
  <si>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</si>
  <si>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</si>
  <si>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</si>
  <si>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</si>
  <si>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</si>
  <si>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</si>
  <si>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</si>
  <si>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</si>
  <si>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</si>
  <si>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</si>
  <si>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</si>
  <si>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</si>
  <si>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</si>
  <si>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</si>
  <si>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</si>
  <si>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</si>
  <si>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</si>
  <si>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</si>
  <si>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</si>
  <si>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</si>
  <si>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</si>
  <si>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</si>
  <si>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</si>
  <si>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</si>
  <si>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</si>
  <si>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</si>
  <si>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</si>
  <si>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</si>
  <si>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</si>
  <si>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</si>
  <si>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</si>
  <si>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</si>
  <si>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</si>
  <si>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</si>
  <si>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</si>
  <si>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</si>
  <si>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</si>
  <si>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</si>
  <si>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</si>
  <si>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</si>
  <si>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</si>
  <si>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</si>
  <si>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</si>
  <si>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</si>
  <si>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</si>
  <si>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</si>
  <si>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</si>
  <si>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</si>
  <si>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</si>
  <si>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</si>
  <si>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</si>
  <si>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</si>
  <si>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</si>
  <si>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</si>
  <si>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</si>
  <si>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</si>
  <si>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</si>
  <si>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</si>
  <si>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</si>
  <si>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</si>
  <si>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</si>
  <si>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</si>
  <si>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</si>
  <si>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</si>
  <si>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</si>
  <si>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</si>
  <si>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</si>
  <si>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</si>
  <si>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</si>
  <si>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</si>
  <si>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</si>
  <si>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</si>
  <si>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</si>
  <si>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</si>
  <si>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</si>
  <si>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</si>
  <si>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</si>
  <si>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</si>
  <si>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</si>
  <si>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</si>
  <si>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</si>
  <si>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</si>
  <si>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</si>
  <si>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</si>
  <si>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</si>
  <si>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</si>
  <si>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</si>
  <si>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</si>
  <si>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</si>
  <si>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</si>
  <si>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</si>
  <si>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</si>
  <si>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</si>
  <si>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</si>
  <si>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</si>
  <si>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</si>
  <si>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</si>
  <si>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</si>
  <si>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</si>
  <si>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</si>
  <si>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</si>
  <si>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</si>
  <si>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</si>
  <si>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</si>
  <si>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</si>
  <si>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</si>
  <si>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</si>
  <si>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</si>
  <si>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</si>
  <si>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</si>
  <si>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</si>
  <si>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</si>
  <si>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</si>
  <si>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</si>
  <si>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</si>
  <si>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</si>
  <si>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</si>
  <si>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</si>
  <si>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</si>
  <si>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</si>
  <si>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</si>
  <si>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</si>
  <si>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</si>
  <si>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</si>
  <si>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</si>
  <si>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</si>
  <si>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</si>
  <si>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</si>
  <si>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</si>
  <si>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</si>
  <si>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</si>
  <si>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</si>
  <si>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</si>
  <si>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</si>
  <si>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</si>
  <si>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</si>
  <si>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</si>
  <si>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</si>
  <si>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</si>
  <si>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</si>
  <si>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</si>
  <si>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</si>
  <si>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</si>
  <si>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</si>
  <si>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</si>
  <si>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</si>
  <si>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</si>
  <si>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</si>
  <si>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</si>
  <si>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</si>
  <si>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</si>
  <si>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</si>
  <si>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</si>
  <si>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</si>
  <si>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</si>
  <si>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</si>
  <si>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</si>
  <si>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</si>
  <si>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</si>
  <si>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</si>
  <si>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</si>
  <si>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</si>
  <si>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</si>
  <si>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</si>
  <si>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</si>
  <si>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</si>
  <si>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</si>
  <si>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</si>
  <si>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</si>
  <si>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</si>
  <si>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</si>
  <si>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</si>
  <si>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</si>
  <si>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</si>
  <si>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</si>
  <si>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</si>
  <si>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</si>
  <si>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</si>
  <si>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</si>
  <si>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</si>
  <si>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</si>
  <si>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</si>
  <si>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</si>
  <si>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</si>
  <si>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</si>
  <si>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</si>
  <si>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</si>
  <si>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</si>
  <si>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</si>
  <si>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</si>
  <si>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</si>
  <si>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</si>
  <si>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</si>
  <si>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</si>
  <si>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</si>
  <si>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</si>
  <si>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</si>
  <si>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</si>
  <si>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</si>
  <si>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</si>
  <si>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</si>
  <si>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</si>
  <si>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</si>
  <si>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</si>
  <si>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</si>
  <si>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</si>
  <si>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</si>
  <si>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</si>
  <si>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</si>
  <si>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</si>
  <si>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</si>
  <si>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</si>
  <si>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</si>
  <si>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</si>
  <si>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</si>
  <si>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</si>
  <si>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</si>
  <si>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</si>
  <si>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</si>
  <si>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</si>
  <si>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</si>
  <si>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</si>
  <si>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</si>
  <si>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</si>
  <si>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</si>
  <si>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</si>
  <si>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</si>
  <si>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</si>
  <si>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</si>
  <si>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</si>
  <si>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</si>
  <si>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</si>
  <si>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</si>
  <si>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</si>
  <si>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</si>
  <si>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</si>
  <si>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</si>
  <si>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</si>
  <si>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</si>
  <si>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</si>
  <si>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</si>
  <si>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</si>
  <si>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</si>
  <si>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</si>
  <si>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</si>
  <si>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</si>
  <si>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</si>
  <si>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</si>
  <si>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</si>
  <si>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</si>
  <si>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</si>
  <si>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</si>
  <si>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</si>
  <si>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</si>
  <si>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</si>
  <si>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</si>
  <si>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</si>
  <si>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</si>
  <si>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</si>
  <si>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</si>
  <si>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</si>
  <si>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</si>
  <si>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</si>
  <si>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</si>
  <si>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</si>
  <si>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</si>
  <si>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</si>
  <si>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</si>
  <si>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</si>
  <si>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</si>
  <si>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</si>
  <si>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</si>
  <si>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</si>
  <si>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</si>
  <si>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</si>
  <si>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</si>
  <si>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</si>
  <si>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</si>
  <si>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</si>
  <si>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</si>
  <si>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</si>
  <si>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</si>
  <si>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</si>
  <si>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</si>
  <si>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</si>
  <si>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</si>
  <si>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</si>
  <si>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</si>
  <si>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</si>
  <si>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</si>
  <si>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</si>
  <si>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</si>
  <si>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</si>
  <si>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</si>
  <si>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</si>
  <si>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</si>
  <si>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</si>
  <si>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</si>
  <si>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</si>
  <si>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</si>
  <si>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</si>
  <si>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</si>
  <si>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</si>
  <si>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</si>
  <si>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</si>
  <si>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</si>
  <si>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</si>
  <si>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</si>
  <si>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</si>
  <si>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</si>
  <si>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</si>
  <si>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</si>
  <si>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</si>
  <si>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</si>
  <si>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</si>
  <si>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</si>
  <si>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</si>
  <si>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</si>
  <si>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</si>
  <si>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</si>
  <si>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</si>
  <si>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</si>
  <si>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</si>
  <si>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</si>
  <si>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</si>
  <si>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</si>
  <si>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</si>
  <si>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</si>
  <si>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</si>
  <si>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</si>
  <si>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</si>
  <si>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</si>
  <si>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</si>
  <si>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</si>
  <si>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</si>
  <si>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</si>
  <si>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</si>
  <si>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</si>
  <si>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</si>
  <si>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</si>
  <si>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</si>
  <si>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</si>
  <si>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</si>
  <si>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</si>
  <si>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</si>
  <si>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</si>
  <si>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</si>
  <si>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</si>
  <si>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</si>
  <si>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</si>
  <si>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</si>
  <si>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</si>
  <si>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</si>
  <si>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</si>
  <si>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</si>
  <si>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</si>
  <si>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</si>
  <si>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</si>
  <si>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</si>
  <si>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</si>
  <si>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</si>
  <si>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</si>
  <si>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</si>
  <si>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</si>
  <si>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</si>
  <si>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</si>
  <si>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</si>
  <si>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</si>
  <si>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</si>
  <si>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</si>
  <si>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</si>
  <si>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</si>
  <si>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</si>
  <si>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</si>
  <si>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</si>
  <si>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</si>
  <si>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</si>
  <si>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</si>
  <si>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</si>
  <si>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</si>
  <si>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</si>
  <si>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</si>
  <si>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</si>
  <si>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</si>
  <si>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</si>
  <si>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</si>
  <si>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</si>
  <si>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</si>
  <si>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</si>
  <si>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</si>
  <si>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</si>
  <si>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</si>
  <si>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</si>
  <si>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</si>
  <si>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</si>
  <si>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</si>
  <si>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</si>
  <si>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</si>
  <si>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</si>
  <si>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</si>
  <si>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</si>
  <si>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</si>
  <si>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</si>
  <si>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</si>
  <si>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</si>
  <si>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</si>
  <si>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</si>
  <si>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</si>
  <si>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</si>
  <si>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</si>
  <si>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</si>
  <si>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</si>
  <si>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</si>
  <si>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</si>
  <si>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</si>
  <si>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</si>
  <si>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</si>
  <si>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</si>
  <si>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</si>
  <si>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</si>
  <si>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</si>
  <si>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</si>
  <si>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</si>
  <si>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</si>
  <si>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</si>
  <si>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</si>
  <si>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</si>
  <si>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</si>
  <si>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</si>
  <si>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</si>
  <si>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</si>
  <si>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</si>
  <si>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</si>
  <si>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</si>
  <si>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</si>
  <si>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</si>
  <si>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</si>
  <si>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</si>
  <si>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</si>
  <si>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</si>
  <si>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</si>
  <si>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</si>
  <si>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</si>
  <si>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</si>
  <si>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</si>
  <si>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</si>
  <si>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</si>
  <si>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</si>
  <si>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</si>
  <si>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</si>
  <si>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</si>
  <si>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</si>
  <si>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</si>
  <si>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</si>
  <si>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</si>
  <si>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</si>
  <si>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</si>
  <si>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</si>
  <si>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</si>
  <si>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</si>
  <si>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</si>
  <si>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</si>
  <si>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</si>
  <si>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</si>
  <si>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</si>
  <si>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</si>
  <si>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</si>
  <si>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</si>
  <si>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</si>
  <si>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</si>
  <si>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</si>
  <si>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</si>
  <si>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</si>
  <si>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</si>
  <si>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</si>
  <si>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</si>
  <si>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</si>
  <si>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</si>
  <si>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</si>
  <si>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</si>
  <si>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</si>
  <si>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</si>
  <si>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</si>
  <si>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</si>
  <si>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</si>
  <si>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</si>
  <si>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</si>
  <si>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</si>
  <si>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</si>
  <si>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</si>
  <si>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</si>
  <si>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</si>
  <si>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</si>
  <si>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</si>
  <si>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</si>
  <si>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</si>
  <si>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</si>
  <si>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</si>
  <si>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</si>
  <si>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</si>
  <si>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</si>
  <si>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</si>
  <si>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</si>
  <si>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</si>
  <si>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</si>
  <si>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</si>
  <si>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</si>
  <si>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</si>
  <si>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</si>
  <si>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</si>
  <si>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</si>
  <si>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</si>
  <si>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</si>
  <si>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</si>
  <si>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</si>
  <si>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</si>
  <si>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</si>
  <si>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</si>
  <si>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</si>
  <si>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</si>
  <si>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</si>
  <si>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</si>
  <si>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</si>
  <si>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</si>
  <si>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</si>
  <si>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</si>
  <si>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</si>
  <si>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</si>
  <si>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</si>
  <si>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</si>
  <si>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</si>
  <si>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</si>
  <si>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</si>
  <si>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</si>
  <si>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</si>
  <si>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</si>
  <si>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</si>
  <si>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</si>
  <si>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</si>
  <si>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</si>
  <si>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</si>
  <si>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</si>
  <si>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</si>
  <si>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</si>
  <si>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</si>
  <si>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</si>
  <si>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</si>
  <si>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</si>
  <si>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</si>
  <si>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</si>
  <si>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</si>
  <si>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</si>
  <si>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</si>
  <si>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</si>
  <si>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</si>
  <si>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</si>
  <si>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</si>
  <si>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</si>
  <si>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</si>
  <si>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</si>
  <si>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</si>
  <si>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</si>
  <si>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</si>
  <si>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</si>
  <si>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</si>
  <si>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</si>
  <si>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</si>
  <si>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</si>
  <si>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</si>
  <si>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</si>
  <si>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</si>
  <si>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</si>
  <si>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</si>
  <si>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</si>
  <si>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</si>
  <si>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</si>
  <si>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</si>
  <si>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</si>
  <si>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</si>
  <si>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</si>
  <si>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</si>
  <si>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</si>
  <si>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</si>
  <si>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</si>
  <si>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</si>
  <si>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</si>
  <si>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</si>
  <si>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</si>
  <si>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</si>
  <si>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</si>
  <si>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</si>
  <si>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</si>
  <si>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</si>
  <si>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</si>
  <si>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</si>
  <si>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</si>
  <si>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</si>
  <si>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</si>
  <si>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</si>
  <si>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</si>
  <si>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</si>
  <si>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</si>
  <si>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</si>
  <si>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</si>
  <si>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</si>
  <si>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</si>
  <si>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</si>
  <si>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</si>
  <si>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</si>
  <si>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</si>
  <si>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</si>
  <si>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</si>
  <si>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</si>
  <si>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</si>
  <si>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</si>
  <si>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</si>
  <si>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</si>
  <si>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</si>
  <si>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</si>
  <si>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</si>
  <si>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</si>
  <si>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</si>
  <si>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</si>
  <si>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</si>
  <si>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</si>
  <si>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</si>
  <si>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</si>
  <si>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</si>
  <si>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</si>
  <si>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</si>
  <si>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</si>
  <si>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</si>
  <si>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</si>
  <si>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</si>
  <si>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</si>
  <si>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</si>
  <si>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</si>
  <si>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</si>
  <si>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</si>
  <si>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</si>
  <si>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</si>
  <si>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</si>
  <si>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</si>
  <si>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</si>
  <si>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</si>
  <si>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</si>
  <si>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</si>
  <si>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</si>
  <si>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</si>
  <si>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</si>
  <si>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</si>
  <si>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</si>
  <si>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</si>
  <si>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</si>
  <si>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</si>
  <si>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</si>
  <si>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</si>
  <si>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</si>
  <si>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</si>
  <si>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</si>
  <si>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</si>
  <si>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</si>
  <si>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</si>
  <si>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</si>
  <si>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</si>
  <si>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</si>
  <si>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</si>
  <si>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</si>
  <si>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</si>
  <si>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</si>
  <si>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</si>
  <si>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</si>
  <si>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</si>
  <si>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</si>
  <si>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</si>
  <si>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</si>
  <si>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</si>
  <si>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</si>
  <si>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</si>
  <si>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</si>
  <si>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</si>
  <si>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</si>
  <si>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</si>
  <si>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</si>
  <si>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</si>
  <si>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</si>
  <si>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</si>
  <si>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</si>
  <si>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</si>
  <si>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</si>
  <si>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</si>
  <si>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</si>
  <si>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</si>
  <si>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</si>
  <si>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</si>
  <si>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</si>
  <si>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</si>
  <si>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</si>
  <si>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</si>
  <si>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</si>
  <si>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</si>
  <si>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</si>
  <si>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</si>
  <si>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</si>
  <si>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</si>
  <si>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</si>
  <si>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</si>
  <si>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</si>
  <si>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</si>
  <si>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</si>
  <si>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</si>
  <si>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</si>
  <si>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</si>
  <si>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</si>
  <si>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</si>
  <si>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</si>
  <si>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</si>
  <si>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</si>
  <si>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</si>
  <si>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</si>
  <si>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</si>
  <si>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</si>
  <si>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</si>
  <si>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</si>
  <si>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</si>
  <si>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</si>
  <si>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</si>
  <si>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</si>
  <si>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</si>
  <si>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</si>
  <si>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</si>
  <si>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</si>
  <si>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</si>
  <si>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</si>
  <si>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</si>
  <si>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</si>
  <si>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</si>
  <si>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</si>
  <si>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</si>
  <si>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</si>
  <si>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</si>
  <si>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</si>
  <si>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</si>
  <si>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</si>
  <si>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</si>
  <si>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</si>
  <si>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</si>
  <si>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</si>
  <si>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</si>
  <si>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</si>
  <si>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</si>
  <si>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</si>
  <si>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</si>
  <si>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</si>
  <si>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</si>
  <si>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</si>
  <si>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</si>
  <si>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</si>
  <si>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</si>
  <si>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</si>
  <si>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</si>
  <si>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</si>
  <si>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</si>
  <si>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</si>
  <si>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</si>
  <si>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</si>
  <si>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</si>
  <si>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</si>
  <si>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</si>
  <si>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</si>
  <si>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</si>
  <si>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</si>
  <si>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</si>
  <si>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</si>
  <si>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</si>
  <si>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</si>
  <si>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</si>
  <si>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</si>
  <si>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</si>
  <si>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</si>
  <si>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</si>
  <si>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</si>
  <si>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</si>
  <si>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</si>
  <si>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</si>
  <si>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</si>
  <si>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</si>
  <si>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</si>
  <si>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</si>
  <si>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</si>
  <si>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</si>
  <si>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</si>
  <si>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</si>
  <si>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</si>
  <si>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</si>
  <si>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</si>
  <si>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</si>
  <si>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</si>
  <si>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</si>
  <si>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</si>
  <si>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</si>
  <si>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</si>
  <si>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</si>
  <si>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</si>
  <si>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</si>
  <si>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</si>
  <si>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</si>
  <si>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</si>
  <si>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</si>
  <si>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</si>
  <si>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</si>
  <si>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</si>
  <si>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</si>
  <si>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</si>
  <si>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</si>
  <si>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</si>
  <si>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</si>
  <si>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</si>
  <si>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</si>
  <si>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</si>
  <si>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</si>
  <si>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</si>
  <si>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</si>
  <si>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</si>
  <si>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</si>
  <si>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</si>
  <si>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</si>
  <si>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</si>
  <si>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</si>
  <si>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</si>
  <si>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</si>
  <si>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</si>
  <si>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</si>
  <si>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</si>
  <si>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</si>
  <si>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</si>
  <si>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</si>
  <si>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</si>
  <si>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</si>
  <si>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</si>
  <si>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</si>
  <si>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</si>
  <si>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</si>
  <si>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</si>
  <si>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</si>
  <si>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</si>
  <si>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</si>
  <si>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</si>
  <si>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</si>
  <si>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</si>
  <si>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</si>
  <si>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</si>
  <si>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</si>
  <si>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</si>
  <si>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</si>
  <si>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</si>
  <si>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</si>
  <si>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</si>
  <si>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</si>
  <si>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</si>
  <si>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</si>
  <si>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</si>
  <si>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</si>
  <si>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</si>
  <si>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</si>
  <si>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</si>
  <si>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</si>
  <si>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</si>
  <si>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</si>
  <si>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</si>
  <si>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</si>
  <si>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</si>
  <si>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</si>
  <si>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</si>
  <si>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</si>
  <si>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</si>
  <si>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</si>
  <si>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</si>
  <si>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</si>
  <si>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</si>
  <si>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</si>
  <si>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</si>
  <si>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</si>
  <si>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</si>
  <si>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</si>
  <si>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</si>
  <si>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</si>
  <si>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</si>
  <si>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</si>
  <si>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</si>
  <si>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</si>
  <si>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</si>
  <si>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</si>
  <si>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</si>
  <si>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</si>
  <si>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</si>
  <si>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</si>
  <si>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</si>
  <si>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</si>
  <si>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</si>
  <si>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</si>
  <si>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</si>
  <si>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</si>
  <si>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</si>
  <si>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</si>
  <si>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</si>
  <si>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</si>
  <si>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</si>
  <si>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</si>
  <si>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</si>
  <si>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</si>
  <si>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</si>
  <si>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</si>
  <si>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</si>
  <si>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</si>
  <si>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</si>
  <si>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</si>
  <si>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</si>
  <si>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</si>
  <si>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</si>
  <si>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</si>
  <si>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</si>
  <si>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</si>
  <si>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</si>
  <si>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</si>
  <si>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</si>
  <si>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</si>
  <si>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</si>
  <si>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</si>
  <si>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</si>
  <si>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</si>
  <si>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</si>
  <si>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</si>
  <si>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</si>
  <si>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</si>
  <si>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</si>
  <si>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</si>
  <si>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</si>
  <si>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</si>
  <si>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</si>
  <si>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</si>
  <si>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</si>
  <si>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</si>
  <si>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</si>
  <si>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</si>
  <si>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</si>
  <si>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</si>
  <si>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</si>
  <si>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</si>
  <si>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</si>
  <si>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</si>
  <si>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</si>
  <si>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</si>
  <si>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</si>
  <si>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</si>
  <si>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</si>
  <si>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</si>
  <si>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</si>
  <si>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</si>
  <si>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</si>
  <si>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</si>
  <si>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</si>
  <si>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</si>
  <si>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</si>
  <si>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</si>
  <si>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</si>
  <si>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</si>
  <si>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</si>
  <si>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</si>
  <si>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</si>
  <si>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</si>
  <si>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</si>
  <si>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</si>
  <si>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</si>
  <si>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</si>
  <si>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</si>
  <si>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</si>
  <si>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</si>
  <si>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</si>
  <si>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</si>
  <si>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</si>
  <si>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</si>
  <si>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</si>
  <si>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</si>
  <si>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</si>
  <si>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</si>
  <si>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</si>
  <si>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</si>
  <si>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</si>
  <si>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</si>
  <si>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</si>
  <si>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</si>
  <si>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</si>
  <si>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</si>
  <si>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</si>
  <si>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</si>
  <si>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</si>
  <si>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</si>
  <si>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</si>
  <si>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</si>
  <si>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</si>
  <si>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</si>
  <si>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</si>
  <si>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</si>
  <si>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</si>
  <si>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</si>
  <si>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</si>
  <si>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</si>
  <si>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</si>
  <si>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</si>
  <si>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</si>
  <si>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</si>
  <si>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</si>
  <si>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</si>
  <si>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</si>
  <si>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</si>
  <si>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</si>
  <si>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</si>
  <si>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</si>
  <si>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</si>
  <si>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</si>
  <si>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</si>
  <si>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</si>
  <si>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</si>
  <si>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</si>
  <si>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</si>
  <si>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</si>
  <si>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</si>
  <si>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</si>
  <si>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</si>
  <si>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</si>
  <si>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</si>
  <si>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</si>
  <si>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</si>
  <si>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</si>
  <si>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</si>
  <si>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</si>
  <si>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</si>
  <si>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</si>
  <si>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</si>
  <si>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</si>
  <si>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</si>
  <si>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</si>
  <si>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</si>
  <si>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</si>
  <si>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</si>
  <si>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</si>
  <si>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</si>
  <si>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</si>
  <si>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</si>
  <si>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</si>
  <si>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</si>
  <si>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</si>
  <si>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</si>
  <si>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</si>
  <si>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</si>
  <si>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</si>
  <si>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</si>
  <si>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</si>
  <si>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</si>
  <si>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</si>
  <si>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</si>
  <si>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</si>
  <si>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</si>
  <si>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</si>
  <si>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</si>
  <si>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</si>
  <si>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</si>
  <si>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</si>
  <si>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</si>
  <si>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</si>
  <si>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</si>
  <si>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</si>
  <si>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</si>
  <si>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</si>
  <si>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</si>
  <si>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</si>
  <si>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</si>
  <si>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</si>
  <si>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</si>
  <si>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</si>
  <si>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</si>
  <si>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</si>
  <si>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</si>
  <si>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</si>
  <si>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</si>
  <si>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</si>
  <si>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</si>
  <si>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</si>
  <si>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</si>
  <si>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</si>
  <si>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</si>
  <si>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</si>
  <si>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</si>
  <si>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</si>
  <si>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</si>
  <si>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</si>
  <si>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</si>
  <si>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</si>
  <si>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</si>
  <si>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</si>
  <si>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</si>
  <si>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</si>
  <si>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</si>
  <si>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</si>
  <si>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</si>
  <si>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</si>
  <si>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</si>
  <si>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</si>
  <si>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</si>
  <si>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</si>
  <si>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</si>
  <si>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</si>
  <si>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</si>
  <si>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</si>
  <si>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</si>
  <si>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</si>
  <si>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</si>
  <si>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</si>
  <si>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</si>
  <si>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</si>
  <si>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</si>
  <si>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</si>
  <si>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</si>
  <si>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</si>
  <si>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</si>
  <si>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</si>
  <si>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</si>
  <si>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</si>
  <si>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</si>
  <si>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</si>
  <si>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</si>
  <si>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</si>
  <si>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</si>
  <si>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</si>
  <si>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</si>
  <si>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</si>
  <si>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</si>
  <si>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</si>
  <si>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</si>
  <si>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</si>
  <si>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</si>
  <si>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</si>
  <si>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</si>
  <si>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</si>
  <si>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</si>
  <si>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</si>
  <si>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</si>
  <si>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</si>
  <si>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</si>
  <si>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</si>
  <si>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</si>
  <si>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</si>
  <si>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</si>
  <si>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</si>
  <si>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</si>
  <si>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</si>
  <si>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</si>
  <si>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</si>
  <si>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</si>
  <si>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</si>
  <si>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</si>
  <si>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</si>
  <si>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</si>
  <si>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</si>
  <si>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</si>
  <si>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</si>
  <si>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</si>
  <si>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</si>
  <si>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</si>
  <si>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</si>
  <si>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</si>
  <si>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</si>
  <si>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</si>
  <si>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</si>
  <si>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</si>
  <si>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</si>
  <si>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</si>
  <si>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</si>
  <si>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</si>
  <si>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</si>
  <si>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</si>
  <si>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</si>
  <si>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</si>
  <si>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</si>
  <si>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</si>
  <si>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</si>
  <si>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</si>
  <si>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</si>
  <si>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</si>
  <si>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</si>
  <si>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</si>
  <si>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</si>
  <si>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</si>
  <si>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</si>
  <si>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</si>
  <si>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</si>
  <si>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</si>
  <si>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</si>
  <si>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</si>
  <si>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</si>
  <si>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</si>
  <si>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</si>
  <si>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</si>
  <si>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</si>
  <si>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</si>
  <si>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</si>
  <si>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</si>
  <si>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</si>
  <si>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</si>
  <si>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</si>
  <si>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</si>
  <si>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</si>
  <si>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</si>
  <si>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</si>
  <si>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</si>
  <si>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</si>
  <si>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</si>
  <si>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</si>
  <si>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</si>
  <si>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</si>
  <si>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</si>
  <si>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</si>
  <si>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</si>
  <si>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</si>
  <si>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</si>
  <si>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</si>
  <si>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</si>
  <si>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</si>
  <si>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</si>
  <si>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</si>
  <si>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</si>
  <si>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</si>
  <si>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</si>
  <si>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</si>
  <si>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</si>
  <si>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</si>
  <si>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</si>
  <si>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</si>
  <si>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</si>
  <si>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</si>
  <si>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</si>
  <si>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</si>
  <si>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</si>
  <si>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</si>
  <si>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</si>
  <si>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</si>
  <si>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</si>
  <si>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</si>
  <si>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</si>
  <si>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</si>
  <si>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</si>
  <si>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</si>
  <si>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</si>
  <si>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</si>
  <si>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</si>
  <si>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</si>
  <si>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</si>
  <si>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</si>
  <si>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</si>
  <si>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</si>
  <si>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</si>
  <si>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</si>
  <si>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</si>
  <si>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</si>
  <si>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</si>
  <si>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</si>
  <si>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</si>
  <si>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</si>
  <si>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</si>
  <si>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</si>
  <si>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</si>
  <si>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</si>
  <si>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</si>
  <si>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</si>
  <si>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</si>
  <si>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</si>
  <si>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</si>
  <si>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</si>
  <si>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</si>
  <si>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</si>
  <si>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</si>
  <si>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</si>
  <si>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</si>
  <si>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</si>
  <si>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</si>
  <si>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</si>
  <si>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</si>
  <si>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</si>
  <si>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</si>
  <si>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</si>
  <si>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</si>
  <si>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</si>
  <si>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</si>
  <si>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</si>
  <si>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</si>
  <si>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</si>
  <si>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</si>
  <si>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</si>
  <si>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</si>
  <si>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</si>
  <si>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</si>
  <si>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</si>
  <si>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</si>
  <si>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</si>
  <si>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</si>
  <si>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</si>
  <si>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</si>
  <si>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</si>
  <si>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</si>
  <si>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</si>
  <si>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</si>
  <si>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</si>
  <si>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</si>
  <si>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</si>
  <si>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</si>
  <si>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</si>
  <si>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</si>
  <si>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</si>
  <si>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</si>
  <si>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</si>
  <si>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</si>
  <si>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</si>
  <si>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</si>
  <si>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</si>
  <si>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</si>
  <si>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</si>
  <si>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</si>
  <si>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</si>
  <si>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</si>
  <si>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</si>
  <si>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</si>
  <si>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</si>
  <si>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</si>
  <si>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</si>
  <si>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</si>
  <si>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</si>
  <si>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</si>
  <si>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</si>
  <si>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</si>
  <si>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</si>
  <si>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</si>
  <si>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</si>
  <si>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</si>
  <si>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</si>
  <si>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</si>
  <si>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</si>
  <si>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</si>
  <si>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</si>
  <si>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</si>
  <si>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</si>
  <si>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</si>
  <si>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</si>
  <si>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</si>
  <si>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</si>
  <si>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</si>
  <si>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</si>
  <si>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</si>
  <si>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</si>
  <si>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</si>
  <si>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</si>
  <si>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</si>
  <si>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</si>
  <si>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</si>
  <si>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</si>
  <si>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</si>
  <si>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</si>
  <si>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</si>
  <si>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</si>
  <si>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</si>
  <si>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</si>
  <si>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</si>
  <si>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</si>
  <si>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</si>
  <si>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</si>
  <si>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</si>
  <si>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</si>
  <si>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</si>
  <si>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</si>
  <si>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</si>
  <si>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</si>
  <si>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</si>
  <si>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</si>
  <si>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</si>
  <si>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</si>
  <si>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</si>
  <si>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</si>
  <si>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</si>
  <si>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</si>
  <si>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</si>
  <si>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</si>
  <si>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</si>
  <si>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</si>
  <si>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</si>
  <si>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</si>
  <si>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</si>
  <si>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</si>
  <si>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</si>
  <si>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</si>
  <si>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</si>
  <si>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</si>
  <si>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</si>
  <si>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</si>
  <si>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</si>
  <si>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</si>
  <si>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</si>
  <si>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</si>
  <si>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</si>
  <si>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</si>
  <si>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</si>
  <si>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</si>
  <si>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</si>
  <si>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</si>
  <si>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</si>
  <si>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</si>
  <si>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</si>
  <si>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</si>
  <si>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</si>
  <si>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</si>
  <si>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</si>
  <si>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</si>
  <si>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</si>
  <si>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</si>
  <si>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</si>
  <si>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</si>
  <si>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</si>
  <si>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</si>
  <si>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</si>
  <si>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</si>
  <si>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</si>
  <si>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</si>
  <si>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</si>
  <si>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</si>
  <si>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</si>
  <si>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</si>
  <si>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</si>
  <si>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</si>
  <si>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</si>
  <si>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</si>
  <si>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</si>
  <si>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</si>
  <si>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</si>
  <si>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</si>
  <si>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</si>
  <si>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</si>
  <si>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</si>
  <si>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</si>
  <si>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</si>
  <si>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</si>
  <si>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</si>
  <si>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</si>
  <si>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</si>
  <si>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</si>
  <si>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</si>
  <si>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</si>
  <si>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</si>
  <si>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</si>
  <si>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</si>
  <si>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</si>
  <si>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</si>
  <si>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</si>
  <si>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</si>
  <si>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</si>
  <si>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</si>
  <si>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</si>
  <si>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</si>
  <si>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</si>
  <si>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</si>
  <si>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</si>
  <si>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</si>
  <si>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</si>
  <si>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</si>
  <si>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</si>
  <si>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</si>
  <si>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</si>
  <si>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</si>
  <si>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</si>
  <si>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</si>
  <si>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</si>
  <si>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</si>
  <si>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</si>
  <si>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</si>
  <si>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</si>
  <si>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</si>
  <si>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</si>
  <si>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</si>
  <si>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</si>
  <si>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</si>
  <si>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</si>
  <si>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</si>
  <si>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</si>
  <si>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</si>
  <si>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</si>
  <si>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</si>
  <si>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</si>
  <si>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</si>
  <si>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</si>
  <si>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</si>
  <si>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</si>
  <si>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</si>
  <si>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</si>
  <si>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</si>
  <si>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</si>
  <si>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</si>
  <si>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</si>
  <si>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</si>
  <si>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</si>
  <si>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</si>
  <si>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</si>
  <si>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</si>
  <si>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</si>
  <si>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</si>
  <si>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</si>
  <si>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</si>
  <si>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</si>
  <si>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</si>
  <si>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</si>
  <si>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</si>
  <si>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</si>
  <si>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</si>
  <si>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</si>
  <si>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</si>
  <si>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</si>
  <si>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</si>
  <si>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</si>
  <si>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</si>
  <si>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</si>
  <si>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</si>
  <si>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</si>
  <si>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</si>
  <si>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</si>
  <si>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</si>
  <si>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</si>
  <si>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</si>
  <si>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</si>
  <si>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</si>
  <si>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</si>
  <si>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</si>
  <si>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</si>
  <si>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</si>
  <si>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</si>
  <si>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</si>
  <si>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</si>
  <si>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</si>
  <si>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</si>
  <si>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</si>
  <si>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</si>
  <si>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</si>
  <si>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</si>
  <si>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</si>
  <si>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</si>
  <si>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</si>
  <si>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</si>
  <si>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</si>
  <si>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</si>
  <si>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</si>
  <si>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</si>
  <si>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</si>
  <si>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</si>
  <si>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</si>
  <si>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</si>
  <si>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</si>
  <si>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</si>
  <si>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</si>
  <si>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</si>
  <si>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</si>
  <si>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</si>
  <si>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</si>
  <si>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</si>
  <si>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</si>
  <si>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</si>
  <si>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</si>
  <si>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</si>
  <si>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</si>
  <si>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</si>
  <si>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</si>
  <si>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</si>
  <si>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</si>
  <si>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</si>
  <si>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</si>
  <si>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</si>
  <si>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</si>
  <si>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</si>
  <si>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</si>
  <si>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</si>
  <si>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</si>
  <si>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</si>
  <si>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</si>
  <si>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</si>
  <si>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</si>
  <si>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</si>
  <si>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</si>
  <si>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</si>
  <si>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</si>
  <si>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</si>
  <si>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</si>
  <si>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</si>
  <si>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</si>
  <si>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</si>
  <si>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</si>
  <si>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</si>
  <si>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</si>
  <si>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</si>
  <si>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</si>
  <si>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</si>
  <si>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</si>
  <si>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</si>
  <si>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</si>
  <si>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</si>
  <si>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</si>
  <si>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</si>
  <si>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</si>
  <si>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</si>
  <si>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</si>
  <si>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</si>
  <si>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</si>
  <si>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</si>
  <si>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</si>
  <si>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</si>
  <si>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</si>
  <si>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</si>
  <si>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</si>
  <si>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</si>
  <si>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</si>
  <si>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</si>
  <si>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</si>
  <si>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</si>
  <si>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</si>
  <si>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</si>
  <si>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</si>
  <si>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</si>
  <si>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</si>
  <si>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</si>
  <si>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</si>
  <si>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</si>
  <si>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</si>
  <si>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</si>
  <si>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</si>
  <si>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</si>
  <si>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</si>
  <si>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</si>
  <si>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</si>
  <si>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</si>
  <si>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</si>
  <si>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</si>
  <si>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</si>
  <si>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</si>
  <si>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</si>
  <si>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</si>
  <si>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</si>
  <si>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</si>
  <si>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</si>
  <si>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</si>
  <si>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</si>
  <si>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</si>
  <si>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</si>
  <si>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</si>
  <si>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</si>
  <si>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</si>
  <si>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</si>
  <si>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</si>
  <si>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</si>
  <si>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</si>
  <si>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</si>
  <si>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</si>
  <si>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</si>
  <si>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</si>
  <si>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</si>
  <si>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</si>
  <si>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</si>
  <si>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</si>
  <si>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</si>
  <si>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</si>
  <si>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</si>
  <si>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</si>
  <si>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</si>
  <si>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</si>
  <si>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</si>
  <si>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</si>
  <si>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</si>
  <si>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</si>
  <si>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</si>
  <si>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</si>
  <si>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</si>
  <si>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</si>
  <si>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</si>
  <si>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</si>
  <si>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</si>
  <si>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</si>
  <si>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</si>
  <si>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</si>
  <si>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</si>
  <si>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</si>
  <si>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</si>
  <si>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</si>
  <si>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</si>
  <si>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</si>
  <si>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</si>
  <si>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</si>
  <si>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</si>
  <si>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</si>
  <si>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</si>
  <si>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</si>
  <si>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</si>
  <si>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</si>
  <si>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</si>
  <si>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</si>
  <si>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</si>
  <si>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</si>
  <si>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</si>
  <si>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</si>
  <si>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</si>
  <si>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</si>
  <si>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</si>
  <si>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</si>
  <si>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</si>
  <si>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</si>
  <si>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</si>
  <si>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</si>
  <si>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</si>
  <si>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</si>
  <si>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</si>
  <si>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</si>
  <si>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</si>
  <si>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</si>
  <si>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</si>
  <si>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</si>
  <si>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</si>
  <si>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</si>
  <si>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</si>
  <si>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</si>
  <si>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</si>
  <si>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</si>
  <si>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</si>
  <si>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</si>
  <si>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</si>
  <si>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</si>
  <si>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</si>
  <si>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</si>
  <si>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</si>
  <si>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</si>
  <si>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</si>
  <si>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</si>
  <si>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</si>
  <si>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</si>
  <si>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</si>
  <si>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</si>
  <si>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</si>
  <si>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</si>
  <si>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</si>
  <si>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</si>
  <si>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</si>
  <si>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</si>
  <si>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</si>
  <si>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</si>
  <si>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</si>
  <si>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</si>
  <si>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</si>
  <si>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</si>
  <si>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</si>
  <si>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</si>
  <si>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</si>
  <si>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</si>
  <si>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</si>
  <si>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</si>
  <si>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</si>
  <si>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</si>
  <si>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</si>
  <si>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</si>
  <si>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</si>
  <si>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</si>
  <si>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</si>
  <si>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</si>
  <si>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</si>
  <si>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</si>
  <si>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</si>
  <si>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</si>
  <si>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</si>
  <si>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</si>
  <si>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</si>
  <si>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</si>
  <si>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</si>
  <si>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</si>
  <si>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</si>
  <si>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</si>
  <si>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</si>
  <si>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</si>
  <si>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</si>
  <si>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</si>
  <si>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</si>
  <si>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</si>
  <si>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</si>
  <si>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</si>
  <si>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</si>
  <si>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</si>
  <si>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</si>
  <si>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</si>
  <si>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</si>
  <si>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</si>
  <si>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</si>
  <si>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</si>
  <si>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</si>
  <si>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</si>
  <si>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</si>
  <si>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</si>
  <si>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</si>
  <si>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</si>
  <si>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</si>
  <si>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</si>
  <si>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</si>
  <si>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</si>
  <si>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</si>
  <si>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</si>
  <si>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</si>
  <si>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</si>
  <si>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</si>
  <si>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</si>
  <si>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</si>
  <si>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</si>
  <si>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</si>
  <si>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</si>
  <si>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</si>
  <si>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</si>
  <si>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</si>
  <si>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</si>
  <si>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</si>
  <si>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</si>
  <si>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</si>
  <si>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</si>
  <si>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</si>
  <si>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</si>
  <si>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</si>
  <si>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</si>
  <si>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</si>
  <si>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</si>
  <si>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</si>
  <si>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</si>
  <si>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</si>
  <si>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</si>
  <si>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</si>
  <si>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</si>
  <si>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</si>
  <si>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</si>
  <si>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</si>
  <si>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</si>
  <si>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</si>
  <si>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</si>
  <si>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</si>
  <si>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</si>
  <si>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</si>
  <si>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</si>
  <si>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</si>
  <si>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</si>
  <si>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</si>
  <si>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</si>
  <si>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</si>
  <si>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</si>
  <si>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</si>
  <si>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</si>
  <si>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</si>
  <si>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</si>
  <si>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</si>
  <si>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</si>
  <si>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</si>
  <si>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</si>
  <si>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</si>
  <si>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</si>
  <si>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</si>
  <si>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</si>
  <si>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</si>
  <si>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</si>
  <si>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</si>
  <si>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</si>
  <si>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</si>
  <si>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</si>
  <si>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</si>
  <si>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</si>
  <si>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</si>
  <si>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</si>
  <si>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</si>
  <si>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</si>
  <si>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</si>
  <si>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</si>
  <si>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</si>
  <si>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</si>
  <si>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</si>
  <si>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</si>
  <si>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</si>
  <si>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</si>
  <si>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</si>
  <si>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</si>
  <si>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</si>
  <si>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</si>
  <si>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</si>
  <si>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</si>
  <si>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</si>
  <si>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</si>
  <si>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</si>
  <si>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</si>
  <si>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</si>
  <si>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</si>
  <si>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</si>
  <si>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</si>
  <si>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</si>
  <si>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</si>
  <si>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</si>
  <si>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</si>
  <si>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</si>
  <si>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</si>
  <si>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</si>
  <si>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</si>
  <si>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</si>
  <si>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</si>
  <si>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</si>
  <si>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</si>
  <si>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</si>
  <si>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</si>
  <si>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</si>
  <si>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</si>
  <si>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</si>
  <si>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</si>
  <si>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</si>
  <si>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</si>
  <si>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</si>
  <si>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</si>
  <si>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</si>
  <si>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</si>
  <si>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</si>
  <si>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</si>
  <si>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</si>
  <si>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</si>
  <si>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</si>
  <si>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</si>
  <si>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</si>
  <si>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</si>
  <si>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</si>
  <si>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</si>
  <si>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</si>
  <si>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</si>
  <si>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</si>
  <si>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</si>
  <si>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</si>
  <si>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</si>
  <si>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</si>
  <si>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</si>
  <si>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</si>
  <si>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</si>
  <si>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</si>
  <si>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</si>
  <si>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</si>
  <si>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</si>
  <si>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</si>
  <si>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</si>
  <si>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</si>
  <si>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</si>
  <si>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</si>
  <si>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</si>
  <si>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</si>
  <si>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</si>
  <si>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</si>
  <si>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</si>
  <si>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</si>
  <si>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</si>
  <si>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</si>
  <si>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</si>
  <si>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</si>
  <si>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</si>
  <si>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</si>
  <si>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</si>
  <si>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</si>
  <si>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</si>
  <si>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</si>
  <si>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</si>
  <si>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</si>
  <si>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</si>
  <si>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</si>
  <si>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</si>
  <si>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</si>
  <si>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</si>
  <si>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</si>
  <si>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</si>
  <si>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</si>
  <si>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</si>
  <si>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</si>
  <si>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</si>
  <si>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</si>
  <si>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</si>
  <si>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</si>
  <si>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</si>
  <si>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</si>
  <si>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</si>
  <si>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</si>
  <si>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</si>
  <si>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</si>
  <si>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</si>
  <si>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</si>
  <si>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</si>
  <si>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</si>
  <si>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</si>
  <si>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</si>
  <si>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</si>
  <si>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</si>
  <si>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</si>
  <si>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</si>
  <si>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</si>
  <si>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</si>
  <si>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</si>
  <si>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</si>
  <si>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</si>
  <si>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</si>
  <si>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</si>
  <si>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</si>
  <si>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</si>
  <si>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</si>
  <si>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</si>
  <si>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</si>
  <si>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</si>
  <si>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</si>
  <si>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</si>
  <si>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</si>
  <si>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</si>
  <si>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</si>
  <si>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</si>
  <si>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</si>
  <si>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</si>
  <si>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</si>
  <si>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</si>
  <si>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</si>
  <si>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</si>
  <si>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</si>
  <si>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</si>
  <si>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</si>
  <si>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</si>
  <si>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</si>
  <si>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</si>
  <si>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</si>
  <si>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</si>
  <si>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</si>
  <si>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</si>
  <si>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</si>
  <si>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</si>
  <si>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</si>
  <si>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</si>
  <si>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</si>
  <si>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</si>
  <si>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</si>
  <si>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</si>
  <si>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</si>
  <si>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</si>
  <si>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</si>
  <si>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</si>
  <si>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</si>
  <si>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</si>
  <si>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</si>
  <si>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</si>
  <si>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</si>
  <si>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</si>
  <si>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</si>
  <si>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</si>
  <si>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</si>
  <si>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</si>
  <si>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</si>
  <si>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</si>
  <si>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</si>
  <si>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</si>
  <si>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</si>
  <si>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</si>
  <si>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</si>
  <si>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</si>
  <si>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</si>
  <si>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</si>
  <si>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</si>
  <si>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</si>
  <si>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</si>
  <si>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</si>
  <si>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</si>
  <si>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</si>
  <si>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</si>
  <si>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</si>
  <si>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</si>
  <si>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</si>
  <si>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</si>
  <si>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</si>
  <si>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</si>
  <si>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</si>
  <si>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</si>
  <si>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</si>
  <si>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</si>
  <si>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</si>
  <si>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</si>
  <si>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</si>
  <si>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</si>
  <si>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</si>
  <si>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</si>
  <si>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</si>
  <si>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</si>
  <si>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</si>
  <si>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</si>
  <si>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</si>
  <si>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</si>
  <si>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</si>
  <si>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</si>
  <si>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</si>
  <si>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</si>
  <si>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</si>
  <si>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</si>
  <si>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</si>
  <si>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</si>
  <si>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</si>
  <si>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</si>
  <si>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</si>
  <si>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</si>
  <si>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</si>
  <si>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</si>
  <si>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</si>
  <si>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</si>
  <si>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</si>
  <si>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</si>
  <si>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</si>
  <si>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</si>
  <si>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</si>
  <si>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</si>
  <si>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</si>
  <si>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</si>
  <si>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</si>
  <si>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</si>
  <si>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</si>
  <si>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</si>
  <si>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</si>
  <si>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</si>
  <si>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</si>
  <si>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</si>
  <si>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</si>
  <si>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</si>
  <si>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</si>
  <si>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</si>
  <si>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</si>
  <si>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</si>
  <si>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</si>
  <si>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</si>
  <si>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</si>
  <si>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</si>
  <si>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</si>
  <si>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</si>
  <si>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</si>
  <si>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</si>
  <si>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</si>
  <si>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</si>
  <si>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</si>
  <si>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</si>
  <si>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</si>
  <si>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</si>
  <si>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</si>
  <si>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</si>
  <si>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</si>
  <si>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</si>
  <si>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</si>
  <si>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</si>
  <si>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</si>
  <si>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</si>
  <si>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</si>
  <si>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</si>
  <si>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</si>
  <si>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</si>
  <si>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</si>
  <si>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</si>
  <si>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</si>
  <si>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</si>
  <si>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</si>
  <si>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</si>
  <si>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</si>
  <si>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</si>
  <si>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</si>
  <si>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</si>
  <si>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</si>
  <si>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</si>
  <si>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</si>
  <si>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</si>
  <si>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</si>
  <si>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</si>
  <si>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</si>
  <si>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</si>
  <si>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</si>
  <si>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</si>
  <si>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</si>
  <si>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</si>
  <si>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</si>
  <si>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</si>
  <si>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</si>
  <si>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</si>
  <si>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</si>
  <si>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</si>
  <si>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</si>
  <si>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</si>
  <si>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</si>
  <si>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</si>
  <si>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</si>
  <si>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</si>
  <si>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</si>
  <si>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</si>
  <si>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</si>
  <si>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</si>
  <si>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</si>
  <si>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</si>
  <si>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</si>
  <si>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</si>
  <si>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</si>
  <si>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</si>
  <si>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</si>
  <si>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</si>
  <si>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</si>
  <si>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</si>
  <si>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</si>
  <si>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</si>
  <si>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</si>
  <si>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</si>
  <si>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</si>
  <si>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</si>
  <si>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</si>
  <si>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</si>
  <si>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</si>
  <si>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</si>
  <si>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</si>
  <si>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</si>
  <si>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</si>
  <si>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</si>
  <si>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</si>
  <si>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</si>
  <si>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</si>
  <si>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</si>
  <si>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</si>
  <si>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</si>
  <si>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</si>
  <si>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</si>
  <si>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</si>
  <si>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</si>
  <si>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</si>
  <si>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</si>
  <si>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</si>
  <si>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</si>
  <si>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</si>
  <si>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</si>
  <si>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</si>
  <si>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</si>
  <si>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</si>
  <si>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</si>
  <si>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</si>
  <si>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</si>
  <si>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</si>
  <si>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</si>
  <si>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</si>
  <si>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</si>
  <si>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</si>
  <si>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</si>
  <si>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</si>
  <si>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</si>
  <si>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</si>
  <si>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</si>
  <si>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</si>
  <si>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</si>
  <si>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</si>
  <si>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</si>
  <si>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</si>
  <si>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</si>
  <si>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</si>
  <si>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</si>
  <si>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</si>
  <si>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</si>
  <si>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</si>
  <si>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</si>
  <si>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</si>
  <si>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</si>
  <si>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</si>
  <si>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</si>
  <si>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</si>
  <si>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</si>
  <si>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</si>
  <si>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</si>
  <si>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</si>
  <si>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</si>
  <si>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</si>
  <si>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</si>
  <si>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</si>
  <si>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</si>
  <si>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</si>
  <si>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</si>
  <si>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</si>
  <si>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</si>
  <si>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</si>
  <si>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</si>
  <si>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</si>
  <si>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</si>
  <si>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</si>
  <si>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</si>
  <si>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</si>
  <si>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</si>
  <si>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</si>
  <si>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</si>
  <si>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</si>
  <si>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</si>
  <si>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</si>
  <si>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</si>
  <si>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</si>
  <si>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</si>
  <si>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</si>
  <si>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</si>
  <si>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</si>
  <si>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</si>
  <si>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</si>
  <si>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</si>
  <si>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</si>
  <si>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</si>
  <si>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</si>
  <si>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</si>
  <si>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</si>
  <si>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</si>
  <si>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</si>
  <si>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</si>
  <si>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</si>
  <si>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</si>
  <si>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</si>
  <si>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</si>
  <si>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</si>
  <si>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</si>
  <si>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</si>
  <si>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</si>
  <si>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</si>
  <si>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</si>
  <si>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</si>
  <si>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</si>
  <si>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</si>
  <si>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</si>
  <si>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</si>
  <si>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</si>
  <si>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</si>
  <si>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</si>
  <si>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</si>
  <si>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</si>
  <si>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</si>
  <si>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</si>
  <si>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</si>
  <si>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</si>
  <si>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</si>
  <si>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</si>
  <si>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</si>
  <si>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</si>
  <si>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</si>
  <si>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</si>
  <si>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</si>
  <si>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</si>
  <si>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</si>
  <si>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</si>
  <si>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</si>
  <si>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</si>
  <si>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</si>
  <si>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</si>
  <si>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</si>
  <si>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</si>
  <si>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</si>
  <si>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</si>
  <si>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</si>
  <si>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</si>
  <si>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</si>
  <si>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</si>
  <si>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</si>
  <si>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</si>
  <si>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</si>
  <si>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</si>
  <si>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</si>
  <si>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</si>
  <si>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</si>
  <si>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</si>
  <si>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</si>
  <si>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</si>
  <si>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</si>
  <si>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</si>
  <si>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</si>
  <si>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</si>
  <si>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</si>
  <si>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</si>
  <si>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</si>
  <si>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</si>
  <si>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</si>
  <si>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</si>
  <si>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</si>
  <si>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</si>
  <si>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</si>
  <si>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</si>
  <si>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</si>
  <si>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</si>
  <si>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</si>
  <si>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</si>
  <si>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</si>
  <si>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</si>
  <si>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</si>
  <si>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</si>
  <si>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</si>
  <si>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</si>
  <si>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</si>
  <si>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</si>
  <si>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</si>
  <si>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</si>
  <si>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</si>
  <si>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</si>
  <si>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</si>
  <si>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</si>
  <si>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</si>
  <si>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</si>
  <si>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</si>
  <si>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</si>
  <si>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</si>
  <si>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</si>
  <si>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</si>
  <si>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</si>
  <si>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</si>
  <si>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</si>
  <si>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</si>
  <si>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</si>
  <si>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</si>
  <si>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</si>
  <si>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</si>
  <si>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</si>
  <si>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</si>
  <si>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</si>
  <si>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</si>
  <si>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</si>
  <si>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</si>
  <si>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</si>
  <si>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</si>
  <si>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</si>
  <si>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</si>
  <si>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</si>
  <si>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</si>
  <si>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</si>
  <si>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</si>
  <si>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</si>
  <si>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</si>
  <si>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</si>
  <si>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</si>
  <si>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</si>
  <si>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</si>
  <si>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</si>
  <si>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</si>
  <si>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</si>
  <si>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</si>
  <si>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</si>
  <si>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</si>
  <si>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</si>
  <si>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</si>
  <si>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</si>
  <si>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</si>
  <si>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</si>
  <si>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</si>
  <si>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</si>
  <si>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</si>
  <si>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</si>
  <si>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</si>
  <si>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</si>
  <si>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</si>
  <si>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</si>
  <si>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</si>
  <si>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</si>
  <si>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</si>
  <si>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</si>
  <si>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</si>
  <si>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</si>
  <si>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</si>
  <si>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</si>
  <si>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</si>
  <si>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</si>
  <si>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</si>
  <si>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</si>
  <si>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</si>
  <si>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</si>
  <si>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</si>
  <si>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</si>
  <si>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</si>
  <si>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</si>
  <si>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</si>
  <si>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</si>
  <si>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</si>
  <si>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</si>
  <si>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</si>
  <si>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</si>
  <si>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</si>
  <si>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</si>
  <si>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</si>
  <si>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</si>
  <si>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</si>
  <si>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</si>
  <si>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</si>
  <si>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</si>
  <si>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</si>
  <si>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</si>
  <si>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</si>
  <si>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</si>
  <si>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</si>
  <si>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</si>
  <si>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</si>
  <si>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</si>
  <si>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</si>
  <si>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</si>
  <si>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</si>
  <si>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</si>
  <si>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</si>
  <si>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</si>
  <si>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</si>
  <si>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</si>
  <si>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</si>
  <si>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</si>
  <si>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</si>
  <si>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</si>
  <si>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</si>
  <si>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</si>
  <si>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</si>
  <si>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</si>
  <si>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</si>
  <si>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</si>
  <si>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</si>
  <si>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</si>
  <si>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</si>
  <si>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</si>
  <si>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</si>
  <si>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</si>
  <si>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</si>
  <si>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</si>
  <si>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</si>
  <si>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</si>
  <si>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</si>
  <si>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</si>
  <si>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</si>
  <si>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</si>
  <si>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</si>
  <si>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</si>
  <si>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</si>
  <si>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</si>
  <si>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</si>
  <si>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</si>
  <si>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</si>
  <si>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</si>
  <si>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</si>
  <si>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</si>
  <si>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</si>
  <si>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</si>
  <si>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</si>
  <si>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</si>
  <si>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</si>
  <si>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</si>
  <si>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</si>
  <si>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</si>
  <si>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</si>
  <si>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</si>
  <si>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</si>
  <si>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</si>
  <si>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</si>
  <si>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</si>
  <si>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</si>
  <si>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</si>
  <si>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</si>
  <si>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</si>
  <si>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</si>
  <si>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</si>
  <si>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</si>
  <si>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</si>
  <si>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</si>
  <si>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</si>
  <si>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</si>
  <si>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</si>
  <si>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</si>
  <si>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</si>
  <si>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</si>
  <si>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</si>
  <si>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</si>
  <si>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</si>
  <si>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</si>
  <si>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</si>
  <si>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</si>
  <si>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</si>
  <si>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</si>
  <si>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</si>
  <si>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</si>
  <si>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</si>
  <si>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</si>
  <si>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</si>
  <si>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</si>
  <si>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</si>
  <si>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</si>
  <si>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</si>
  <si>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</si>
  <si>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</si>
  <si>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</si>
  <si>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</si>
  <si>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</si>
  <si>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</si>
  <si>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</si>
  <si>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</si>
  <si>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</si>
  <si>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</si>
  <si>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</si>
  <si>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</si>
  <si>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</si>
  <si>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</si>
  <si>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</si>
  <si>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</si>
  <si>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</si>
  <si>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</si>
  <si>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</si>
  <si>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</si>
  <si>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</si>
  <si>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</si>
  <si>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</si>
  <si>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</si>
  <si>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</si>
  <si>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</si>
  <si>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</si>
  <si>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</si>
  <si>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</si>
  <si>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</si>
  <si>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</si>
  <si>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</si>
  <si>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</si>
  <si>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</si>
  <si>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</si>
  <si>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</si>
  <si>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</si>
  <si>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</si>
  <si>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</si>
  <si>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</si>
  <si>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</si>
  <si>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</si>
  <si>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</si>
  <si>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</si>
  <si>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</si>
  <si>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</si>
  <si>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</si>
  <si>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</si>
  <si>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</si>
  <si>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</si>
  <si>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</si>
  <si>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</si>
  <si>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</si>
  <si>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</si>
  <si>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</si>
  <si>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</si>
  <si>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</si>
  <si>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</si>
  <si>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</si>
  <si>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</si>
  <si>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</si>
  <si>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</si>
  <si>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</si>
  <si>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</si>
  <si>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</si>
  <si>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</si>
  <si>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</si>
  <si>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</si>
  <si>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</si>
  <si>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</si>
  <si>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</si>
  <si>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</si>
  <si>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</si>
  <si>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</si>
  <si>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</si>
  <si>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</si>
  <si>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</si>
  <si>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</si>
  <si>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</si>
  <si>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</si>
  <si>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</si>
  <si>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</si>
  <si>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</si>
  <si>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</si>
  <si>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</si>
  <si>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</si>
  <si>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</si>
  <si>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</si>
  <si>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</si>
  <si>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</si>
  <si>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</si>
  <si>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</si>
  <si>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</si>
  <si>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</si>
  <si>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</si>
  <si>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</si>
  <si>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</si>
  <si>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</si>
  <si>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</si>
  <si>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</si>
  <si>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</si>
  <si>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</si>
  <si>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</si>
  <si>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</si>
  <si>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</si>
  <si>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</si>
  <si>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</si>
  <si>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</si>
  <si>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</si>
  <si>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</si>
  <si>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</si>
  <si>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</si>
  <si>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</si>
  <si>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</si>
  <si>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</si>
  <si>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</si>
  <si>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</si>
  <si>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</si>
  <si>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</si>
  <si>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</si>
  <si>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</si>
  <si>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</si>
  <si>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</si>
  <si>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</si>
  <si>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</si>
  <si>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</si>
  <si>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</si>
  <si>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</si>
  <si>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</si>
  <si>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</si>
  <si>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</si>
  <si>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</si>
  <si>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</si>
  <si>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</si>
  <si>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</si>
  <si>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</si>
  <si>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</si>
  <si>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</si>
  <si>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</si>
  <si>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</si>
  <si>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</si>
  <si>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</si>
  <si>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</si>
  <si>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</si>
  <si>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</si>
  <si>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</si>
  <si>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</si>
  <si>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</si>
  <si>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</si>
  <si>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</si>
  <si>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</si>
  <si>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</si>
  <si>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</si>
  <si>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</si>
  <si>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</si>
  <si>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</si>
  <si>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</si>
  <si>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</si>
  <si>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</si>
  <si>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</si>
  <si>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</si>
  <si>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</si>
  <si>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</si>
  <si>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</si>
  <si>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</si>
  <si>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</si>
  <si>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</si>
  <si>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</si>
  <si>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</si>
  <si>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</si>
  <si>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</si>
  <si>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</si>
  <si>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</si>
  <si>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</si>
  <si>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</si>
  <si>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</si>
  <si>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</si>
  <si>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</si>
  <si>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</si>
  <si>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</si>
  <si>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</si>
  <si>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</si>
  <si>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</si>
  <si>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</si>
  <si>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</si>
  <si>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</si>
  <si>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</si>
  <si>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</si>
  <si>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</si>
  <si>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</si>
  <si>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</si>
  <si>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</si>
  <si>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</si>
  <si>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</si>
  <si>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</si>
  <si>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</si>
  <si>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</si>
  <si>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</si>
  <si>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</si>
  <si>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</si>
  <si>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</si>
  <si>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</si>
  <si>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</si>
  <si>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</si>
  <si>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</si>
  <si>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</si>
  <si>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</si>
  <si>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</si>
  <si>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</si>
  <si>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</si>
  <si>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</si>
  <si>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</si>
  <si>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</si>
  <si>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</si>
  <si>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</si>
  <si>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</si>
  <si>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</si>
  <si>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</si>
  <si>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</si>
  <si>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</si>
  <si>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</si>
  <si>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</si>
  <si>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</si>
  <si>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</si>
  <si>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</si>
  <si>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</si>
  <si>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</si>
  <si>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</si>
  <si>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</si>
  <si>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</si>
  <si>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</si>
  <si>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</si>
  <si>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</si>
  <si>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</si>
  <si>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</si>
  <si>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</si>
  <si>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</si>
  <si>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</si>
  <si>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</si>
  <si>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</si>
  <si>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</si>
  <si>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</si>
  <si>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</si>
  <si>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</si>
  <si>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</si>
  <si>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</si>
  <si>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</si>
  <si>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</si>
  <si>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</si>
  <si>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</si>
  <si>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</si>
  <si>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</si>
  <si>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</si>
  <si>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</si>
  <si>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</si>
  <si>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</si>
  <si>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</si>
  <si>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</si>
  <si>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</si>
  <si>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</si>
  <si>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</si>
  <si>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</si>
  <si>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</si>
  <si>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</si>
  <si>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</si>
  <si>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</si>
  <si>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</si>
  <si>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</si>
  <si>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</si>
  <si>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</si>
  <si>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</si>
  <si>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</si>
  <si>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</si>
  <si>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</si>
  <si>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</si>
  <si>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</si>
  <si>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</si>
  <si>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</si>
  <si>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</si>
  <si>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</si>
  <si>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</si>
  <si>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</si>
  <si>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</si>
  <si>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</si>
  <si>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</si>
  <si>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</si>
  <si>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</si>
  <si>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</si>
  <si>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</si>
  <si>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</si>
  <si>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</si>
  <si>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</si>
  <si>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</si>
  <si>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</si>
  <si>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</si>
  <si>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</si>
  <si>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</si>
  <si>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</si>
  <si>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</si>
  <si>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</si>
  <si>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</si>
  <si>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</si>
  <si>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</si>
  <si>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</si>
  <si>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</si>
  <si>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</si>
  <si>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</si>
  <si>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</si>
  <si>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</si>
  <si>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</si>
  <si>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</si>
  <si>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</si>
  <si>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</si>
  <si>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</si>
  <si>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</si>
  <si>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</si>
  <si>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</si>
  <si>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</si>
  <si>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</si>
  <si>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</si>
  <si>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</si>
  <si>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</si>
  <si>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</si>
  <si>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</si>
  <si>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</si>
  <si>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</si>
  <si>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</si>
  <si>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</si>
  <si>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</si>
  <si>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</si>
  <si>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</si>
  <si>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</si>
  <si>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</si>
  <si>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</si>
  <si>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</si>
  <si>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</si>
  <si>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</si>
  <si>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</si>
  <si>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</si>
  <si>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</si>
  <si>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</si>
  <si>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</si>
  <si>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</si>
  <si>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</si>
  <si>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</si>
  <si>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</si>
  <si>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</si>
  <si>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</si>
  <si>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</si>
  <si>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</si>
  <si>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</si>
  <si>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</si>
  <si>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</si>
  <si>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</si>
  <si>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</si>
  <si>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</si>
  <si>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</si>
  <si>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</si>
  <si>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</si>
  <si>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</si>
  <si>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</si>
  <si>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</si>
  <si>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</si>
  <si>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</si>
  <si>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</si>
  <si>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</si>
  <si>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</si>
  <si>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</si>
  <si>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</si>
  <si>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</si>
  <si>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</si>
  <si>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</si>
  <si>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</si>
  <si>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</si>
  <si>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</si>
  <si>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</si>
  <si>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</si>
  <si>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</si>
  <si>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</si>
  <si>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</si>
  <si>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</si>
  <si>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</si>
  <si>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</si>
  <si>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</si>
  <si>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</si>
  <si>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</si>
  <si>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</si>
  <si>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</si>
  <si>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</si>
  <si>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</si>
  <si>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</si>
  <si>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</si>
  <si>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</si>
  <si>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</si>
  <si>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</si>
  <si>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</si>
  <si>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</si>
  <si>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</si>
  <si>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</si>
  <si>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</si>
  <si>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</si>
  <si>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</si>
  <si>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</si>
  <si>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</si>
  <si>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</si>
  <si>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</si>
  <si>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</si>
  <si>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</si>
  <si>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</si>
  <si>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</si>
  <si>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</si>
  <si>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</si>
  <si>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</si>
  <si>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</si>
  <si>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</si>
  <si>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</si>
  <si>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</si>
  <si>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</si>
  <si>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</si>
  <si>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</si>
  <si>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</si>
  <si>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</si>
  <si>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</si>
  <si>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</si>
  <si>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</si>
  <si>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</si>
  <si>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</si>
  <si>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</si>
  <si>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</si>
  <si>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</si>
  <si>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</si>
  <si>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</si>
  <si>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</si>
  <si>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</si>
  <si>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</si>
  <si>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</si>
  <si>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</si>
  <si>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</si>
  <si>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</si>
  <si>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</si>
  <si>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</si>
  <si>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</si>
  <si>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</si>
  <si>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</si>
  <si>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</si>
  <si>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</si>
  <si>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</si>
  <si>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</si>
  <si>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</si>
  <si>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</si>
  <si>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</si>
  <si>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</si>
  <si>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</si>
  <si>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</si>
  <si>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</si>
  <si>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</si>
  <si>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</si>
  <si>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</si>
  <si>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</si>
  <si>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</si>
  <si>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</si>
  <si>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</si>
  <si>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</si>
  <si>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</si>
  <si>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</si>
  <si>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</si>
  <si>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</si>
  <si>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</si>
  <si>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</si>
  <si>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</si>
  <si>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</si>
  <si>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</si>
  <si>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</si>
  <si>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</si>
  <si>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</si>
  <si>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</si>
  <si>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</si>
  <si>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</si>
  <si>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</si>
  <si>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</si>
  <si>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</si>
  <si>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</si>
  <si>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</si>
  <si>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</si>
  <si>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</si>
  <si>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</si>
  <si>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</si>
  <si>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</si>
  <si>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</si>
  <si>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</si>
  <si>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</si>
  <si>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</si>
  <si>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</si>
  <si>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</si>
  <si>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</si>
  <si>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</si>
  <si>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</si>
  <si>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</si>
  <si>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</si>
  <si>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</si>
  <si>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</si>
  <si>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</si>
  <si>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</si>
  <si>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</si>
  <si>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</si>
  <si>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</si>
  <si>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</si>
  <si>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</si>
  <si>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</si>
  <si>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</si>
  <si>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</si>
  <si>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</si>
  <si>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</si>
  <si>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</si>
  <si>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</si>
  <si>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</si>
  <si>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</si>
  <si>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</si>
  <si>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</si>
  <si>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</si>
  <si>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</si>
  <si>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</si>
  <si>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</si>
  <si>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</si>
  <si>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</si>
  <si>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</si>
  <si>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</si>
  <si>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</si>
  <si>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</si>
  <si>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</si>
  <si>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</si>
  <si>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</si>
  <si>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</si>
  <si>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</si>
  <si>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</si>
  <si>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</si>
  <si>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</si>
  <si>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</si>
  <si>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</si>
  <si>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</si>
  <si>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</si>
  <si>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</si>
  <si>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</si>
  <si>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</si>
  <si>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</si>
  <si>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</si>
  <si>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</si>
  <si>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</si>
  <si>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</si>
  <si>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</si>
  <si>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</si>
  <si>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</si>
  <si>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</si>
  <si>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</si>
  <si>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</si>
  <si>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</si>
  <si>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</si>
  <si>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</si>
  <si>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</si>
  <si>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</si>
  <si>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</si>
  <si>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</si>
  <si>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</si>
  <si>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</si>
  <si>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</si>
  <si>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</si>
  <si>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</si>
  <si>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</si>
  <si>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</si>
  <si>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</si>
  <si>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</si>
  <si>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</si>
  <si>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</si>
  <si>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</si>
  <si>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</si>
  <si>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</si>
  <si>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</si>
  <si>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</si>
  <si>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</si>
  <si>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</si>
  <si>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</si>
  <si>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</si>
  <si>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</si>
  <si>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</si>
  <si>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</si>
  <si>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</si>
  <si>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</si>
  <si>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</si>
  <si>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</si>
  <si>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</si>
  <si>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</si>
  <si>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</si>
  <si>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</si>
  <si>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</si>
  <si>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</si>
  <si>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</si>
  <si>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</si>
  <si>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</si>
  <si>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</si>
  <si>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</si>
  <si>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</si>
  <si>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</si>
  <si>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</si>
  <si>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</si>
  <si>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</si>
  <si>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</si>
  <si>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</si>
  <si>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</si>
  <si>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</si>
  <si>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</si>
  <si>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</si>
  <si>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</si>
  <si>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</si>
  <si>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</si>
  <si>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</si>
  <si>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</si>
  <si>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</si>
  <si>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</si>
  <si>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</si>
  <si>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</si>
  <si>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</si>
  <si>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</si>
  <si>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</si>
  <si>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</si>
  <si>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</si>
  <si>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</si>
  <si>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</si>
  <si>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</si>
  <si>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</si>
  <si>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</si>
  <si>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</si>
  <si>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</si>
  <si>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</si>
  <si>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</si>
  <si>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</si>
  <si>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</si>
  <si>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</si>
  <si>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</si>
  <si>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</si>
  <si>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</si>
  <si>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</si>
  <si>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</si>
  <si>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</si>
  <si>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</si>
  <si>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</si>
  <si>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</si>
  <si>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</si>
  <si>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</si>
  <si>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</si>
  <si>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</si>
  <si>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</si>
  <si>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</si>
  <si>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</si>
  <si>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</si>
  <si>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</si>
  <si>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</si>
  <si>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</si>
  <si>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</si>
  <si>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</si>
  <si>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</si>
  <si>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</si>
  <si>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</si>
  <si>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</si>
  <si>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</si>
  <si>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</si>
  <si>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</si>
  <si>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</si>
  <si>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</si>
  <si>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</si>
  <si>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</si>
  <si>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</si>
  <si>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</si>
  <si>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</si>
  <si>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</si>
  <si>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</si>
  <si>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</si>
  <si>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</si>
  <si>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</si>
  <si>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</si>
  <si>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</si>
  <si>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</si>
  <si>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</si>
  <si>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</si>
  <si>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</si>
  <si>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</si>
  <si>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</si>
  <si>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</si>
  <si>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</si>
  <si>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</si>
  <si>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</si>
  <si>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</si>
  <si>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</si>
  <si>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</si>
  <si>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</si>
  <si>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</si>
  <si>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</si>
  <si>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</si>
  <si>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</si>
  <si>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</si>
  <si>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</si>
  <si>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</si>
  <si>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</si>
  <si>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</si>
  <si>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</si>
  <si>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</si>
  <si>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</si>
  <si>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</si>
  <si>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</si>
  <si>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</si>
  <si>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</si>
  <si>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</si>
  <si>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</si>
  <si>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</si>
  <si>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</si>
  <si>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</si>
  <si>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</si>
  <si>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</si>
  <si>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</si>
  <si>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</si>
  <si>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</si>
  <si>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</si>
  <si>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</si>
  <si>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</si>
  <si>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</si>
  <si>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</si>
  <si>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</si>
  <si>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</si>
  <si>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</si>
  <si>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</si>
  <si>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</si>
  <si>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</si>
  <si>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</si>
  <si>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</si>
  <si>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</si>
  <si>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</si>
  <si>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</si>
  <si>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</si>
  <si>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</si>
  <si>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</si>
  <si>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</si>
  <si>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</si>
  <si>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</si>
  <si>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</si>
  <si>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</si>
  <si>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</si>
  <si>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</si>
  <si>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</si>
  <si>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</si>
  <si>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</si>
  <si>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</si>
  <si>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</si>
  <si>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</si>
  <si>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</si>
  <si>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</si>
  <si>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</si>
  <si>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</si>
  <si>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</si>
  <si>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</si>
  <si>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</si>
  <si>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</si>
  <si>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</si>
  <si>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</si>
  <si>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</si>
  <si>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</si>
  <si>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</si>
  <si>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</si>
  <si>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</si>
  <si>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</si>
  <si>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</si>
  <si>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</si>
  <si>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</si>
  <si>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</si>
  <si>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</si>
  <si>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</si>
  <si>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</si>
  <si>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</si>
  <si>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</si>
  <si>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</si>
  <si>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</si>
  <si>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</si>
  <si>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</si>
  <si>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</si>
  <si>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</si>
  <si>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</si>
  <si>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</si>
  <si>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</si>
  <si>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</si>
  <si>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</si>
  <si>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</si>
  <si>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</si>
  <si>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</si>
  <si>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</si>
  <si>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</si>
  <si>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</si>
  <si>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</si>
  <si>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</si>
  <si>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</si>
  <si>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</si>
  <si>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</si>
  <si>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</si>
  <si>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</si>
  <si>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</si>
  <si>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</si>
  <si>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</si>
  <si>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</si>
  <si>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</si>
  <si>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</si>
  <si>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</si>
  <si>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</si>
  <si>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</si>
  <si>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</si>
  <si>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</si>
  <si>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</si>
  <si>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</si>
  <si>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</si>
  <si>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</si>
  <si>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</si>
  <si>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</si>
  <si>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</si>
  <si>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</si>
  <si>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</si>
  <si>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</si>
  <si>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</si>
  <si>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</si>
  <si>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</si>
  <si>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</si>
  <si>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</si>
  <si>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</si>
  <si>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</si>
  <si>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</si>
  <si>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</si>
  <si>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</si>
  <si>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</si>
  <si>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</si>
  <si>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</si>
  <si>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</si>
  <si>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</si>
  <si>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</si>
  <si>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</si>
  <si>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</si>
  <si>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</si>
  <si>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</si>
  <si>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</si>
  <si>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</si>
  <si>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</si>
  <si>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</si>
  <si>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</si>
  <si>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</si>
  <si>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</si>
  <si>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</si>
  <si>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</si>
  <si>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</si>
  <si>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</si>
  <si>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</si>
  <si>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</si>
  <si>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</si>
  <si>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</si>
  <si>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</si>
  <si>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</si>
  <si>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</si>
  <si>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</si>
  <si>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</si>
  <si>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</si>
  <si>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</si>
  <si>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</si>
  <si>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</si>
  <si>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</si>
  <si>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</si>
  <si>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</si>
  <si>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</si>
  <si>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</si>
  <si>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</si>
  <si>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</si>
  <si>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</si>
  <si>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</si>
  <si>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</si>
  <si>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</si>
  <si>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</si>
  <si>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</si>
  <si>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</si>
  <si>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</si>
  <si>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</si>
  <si>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</si>
  <si>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</si>
  <si>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</si>
  <si>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</si>
  <si>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</si>
  <si>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</si>
  <si>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</si>
  <si>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</si>
  <si>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</si>
  <si>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</si>
  <si>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</si>
  <si>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</si>
  <si>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</si>
  <si>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</si>
  <si>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</si>
  <si>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</si>
  <si>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</si>
  <si>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</si>
  <si>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</si>
  <si>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</si>
  <si>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</si>
  <si>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</si>
  <si>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</si>
  <si>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</si>
  <si>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</si>
  <si>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</si>
  <si>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</si>
  <si>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</si>
  <si>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</si>
  <si>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</si>
  <si>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</si>
  <si>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</si>
  <si>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</si>
  <si>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</si>
  <si>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</si>
  <si>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</si>
  <si>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</si>
  <si>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</si>
  <si>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</si>
  <si>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</si>
  <si>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</si>
  <si>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</si>
  <si>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</si>
  <si>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</si>
  <si>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</si>
  <si>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</si>
  <si>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</si>
  <si>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</si>
  <si>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</si>
  <si>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</si>
  <si>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</si>
  <si>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</si>
  <si>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</si>
  <si>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</si>
  <si>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</si>
  <si>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</si>
  <si>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</si>
  <si>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</si>
  <si>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</si>
  <si>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</si>
  <si>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</si>
  <si>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</si>
  <si>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</si>
  <si>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</si>
  <si>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</si>
  <si>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</si>
  <si>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</si>
  <si>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</si>
  <si>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</si>
  <si>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</si>
  <si>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</si>
  <si>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</si>
  <si>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</si>
  <si>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</si>
  <si>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</si>
  <si>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</si>
  <si>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</si>
  <si>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</si>
  <si>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</si>
  <si>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</si>
  <si>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</si>
  <si>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</si>
  <si>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</si>
  <si>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</si>
  <si>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</si>
  <si>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</si>
  <si>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</si>
  <si>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</si>
  <si>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</si>
  <si>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</si>
  <si>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</si>
  <si>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</si>
  <si>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</si>
  <si>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</si>
  <si>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</si>
  <si>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</si>
  <si>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</si>
  <si>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</si>
  <si>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</si>
  <si>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</si>
  <si>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</si>
  <si>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</si>
  <si>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</si>
  <si>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</si>
  <si>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</si>
  <si>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</si>
  <si>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</si>
  <si>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</si>
  <si>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</si>
  <si>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</si>
  <si>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</si>
  <si>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</si>
  <si>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</si>
  <si>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</si>
  <si>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</si>
  <si>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</si>
  <si>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</si>
  <si>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</si>
  <si>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</si>
  <si>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</si>
  <si>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</si>
  <si>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</si>
  <si>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</si>
  <si>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</si>
  <si>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</si>
  <si>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</si>
  <si>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</si>
  <si>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</si>
  <si>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</si>
  <si>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</si>
  <si>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</si>
  <si>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</si>
  <si>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</si>
  <si>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</si>
  <si>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</si>
  <si>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</si>
  <si>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</si>
  <si>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</si>
  <si>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</si>
  <si>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</si>
  <si>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</si>
  <si>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</si>
  <si>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</si>
  <si>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</si>
  <si>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</si>
  <si>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</si>
  <si>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</si>
  <si>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</si>
  <si>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</si>
  <si>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</si>
  <si>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</si>
  <si>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</si>
  <si>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</si>
  <si>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</si>
  <si>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</si>
  <si>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</si>
  <si>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</si>
  <si>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</si>
  <si>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</si>
  <si>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</si>
  <si>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</si>
  <si>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</si>
  <si>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</si>
  <si>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</si>
  <si>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</si>
  <si>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</si>
  <si>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</si>
  <si>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</si>
  <si>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</si>
  <si>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</si>
  <si>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</si>
  <si>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</si>
  <si>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</si>
  <si>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</si>
  <si>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</si>
  <si>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</si>
  <si>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</si>
  <si>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</si>
  <si>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</si>
  <si>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</si>
  <si>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</si>
  <si>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</si>
  <si>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</si>
  <si>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</si>
  <si>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</si>
  <si>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</si>
  <si>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</si>
  <si>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</si>
  <si>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</si>
  <si>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</si>
  <si>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</si>
  <si>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</si>
  <si>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</si>
  <si>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</si>
  <si>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</si>
  <si>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</si>
  <si>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</si>
  <si>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</si>
  <si>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</si>
  <si>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</si>
  <si>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</si>
  <si>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</si>
  <si>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</si>
  <si>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</si>
  <si>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</si>
  <si>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</si>
  <si>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</si>
  <si>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</si>
  <si>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</si>
  <si>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</si>
  <si>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</si>
  <si>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</si>
  <si>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</si>
  <si>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</si>
  <si>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</si>
  <si>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</si>
  <si>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</si>
  <si>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</si>
  <si>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</si>
  <si>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</si>
  <si>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</si>
  <si>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</si>
  <si>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</si>
  <si>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</si>
  <si>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</si>
  <si>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</si>
  <si>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</si>
  <si>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</si>
  <si>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</si>
  <si>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</si>
  <si>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</si>
  <si>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</si>
  <si>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</si>
  <si>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</si>
  <si>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</si>
  <si>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</si>
  <si>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</si>
  <si>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</si>
  <si>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</si>
  <si>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</si>
  <si>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</si>
  <si>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</si>
  <si>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</si>
  <si>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</si>
  <si>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</si>
  <si>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</si>
  <si>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</si>
  <si>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</si>
  <si>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</si>
  <si>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</si>
  <si>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</si>
  <si>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</si>
  <si>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</si>
  <si>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</si>
  <si>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</si>
  <si>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</si>
  <si>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</si>
  <si>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</si>
  <si>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</si>
  <si>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</si>
  <si>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</si>
  <si>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</si>
  <si>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</si>
  <si>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</si>
  <si>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</si>
  <si>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</si>
  <si>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</si>
  <si>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</si>
  <si>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</si>
  <si>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</si>
  <si>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</si>
  <si>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</si>
  <si>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</si>
  <si>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</si>
  <si>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</si>
  <si>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</si>
  <si>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</si>
  <si>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</si>
  <si>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</si>
  <si>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</si>
  <si>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</si>
  <si>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</si>
  <si>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</si>
  <si>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</si>
  <si>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</si>
  <si>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</si>
  <si>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</si>
  <si>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</si>
  <si>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</si>
  <si>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</si>
  <si>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</si>
  <si>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</si>
  <si>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</si>
  <si>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</si>
  <si>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</si>
  <si>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</si>
  <si>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</si>
  <si>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</si>
  <si>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</si>
  <si>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</si>
  <si>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</si>
  <si>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</si>
  <si>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</si>
  <si>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</si>
  <si>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</si>
  <si>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</si>
  <si>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</si>
  <si>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</si>
  <si>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</si>
  <si>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</si>
  <si>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</si>
  <si>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</si>
  <si>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</si>
  <si>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</si>
  <si>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</si>
  <si>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</si>
  <si>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</si>
  <si>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</si>
  <si>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</si>
  <si>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</si>
  <si>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</si>
  <si>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</si>
  <si>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</si>
  <si>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</si>
  <si>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</si>
  <si>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</si>
  <si>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</si>
  <si>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</si>
  <si>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</si>
  <si>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</si>
  <si>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</si>
  <si>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</si>
  <si>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</si>
  <si>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</si>
  <si>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</si>
  <si>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</si>
  <si>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</si>
  <si>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</si>
  <si>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</si>
  <si>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</si>
  <si>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</si>
  <si>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</si>
  <si>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</si>
  <si>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</si>
  <si>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</si>
  <si>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</si>
  <si>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</si>
  <si>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</si>
  <si>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</si>
  <si>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</si>
  <si>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</si>
  <si>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</si>
  <si>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</si>
  <si>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</si>
  <si>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</si>
  <si>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</si>
  <si>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</si>
  <si>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</si>
  <si>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</si>
  <si>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</si>
  <si>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</si>
  <si>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</si>
  <si>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</si>
  <si>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</si>
  <si>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</si>
  <si>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</si>
  <si>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</si>
  <si>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</si>
  <si>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</si>
  <si>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</si>
  <si>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</si>
  <si>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</si>
  <si>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</si>
  <si>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</si>
  <si>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</si>
  <si>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</si>
  <si>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</si>
  <si>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</si>
  <si>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</si>
  <si>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</si>
  <si>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</si>
  <si>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</si>
  <si>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</si>
  <si>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</si>
  <si>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</si>
  <si>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</si>
  <si>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</si>
  <si>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</si>
  <si>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</si>
  <si>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</si>
  <si>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</si>
  <si>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</si>
  <si>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</si>
  <si>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</si>
  <si>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</si>
  <si>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</si>
  <si>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</si>
  <si>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</si>
  <si>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</si>
  <si>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</si>
  <si>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</si>
  <si>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</si>
  <si>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</si>
  <si>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</si>
  <si>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</si>
  <si>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</si>
  <si>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</si>
  <si>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</si>
  <si>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</si>
  <si>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</si>
  <si>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</si>
  <si>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</si>
  <si>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</si>
  <si>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</si>
  <si>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</si>
  <si>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</si>
  <si>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</si>
  <si>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</si>
  <si>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</si>
  <si>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</si>
  <si>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</si>
  <si>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</si>
  <si>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</si>
  <si>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</si>
  <si>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</si>
  <si>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</si>
  <si>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</si>
  <si>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</si>
  <si>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</si>
  <si>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</si>
  <si>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</si>
  <si>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</si>
  <si>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</si>
  <si>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</si>
  <si>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</si>
  <si>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</si>
  <si>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</si>
  <si>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</si>
  <si>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</si>
  <si>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</si>
  <si>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</si>
  <si>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</si>
  <si>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</si>
  <si>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</si>
  <si>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</si>
  <si>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</si>
  <si>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</si>
  <si>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</si>
  <si>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</si>
  <si>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</si>
  <si>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</si>
  <si>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</si>
  <si>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</si>
  <si>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</si>
  <si>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</si>
  <si>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</si>
  <si>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</si>
  <si>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</si>
  <si>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</si>
  <si>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</si>
  <si>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</si>
  <si>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</si>
  <si>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</si>
  <si>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</si>
  <si>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</si>
  <si>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</si>
  <si>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</si>
  <si>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</si>
  <si>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</si>
  <si>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</si>
  <si>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</si>
  <si>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</si>
  <si>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</si>
  <si>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</si>
  <si>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</si>
  <si>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</si>
  <si>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</si>
  <si>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</si>
  <si>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</si>
  <si>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</si>
  <si>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</si>
  <si>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</si>
  <si>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</si>
  <si>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</si>
  <si>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</si>
  <si>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</si>
  <si>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</si>
  <si>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</si>
  <si>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</si>
  <si>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</si>
  <si>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</si>
  <si>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</si>
  <si>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</si>
  <si>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</si>
  <si>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</si>
  <si>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</si>
  <si>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</si>
  <si>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</si>
  <si>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</si>
  <si>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</si>
  <si>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</si>
  <si>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</si>
  <si>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</si>
  <si>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</si>
  <si>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</si>
  <si>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</si>
  <si>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</si>
  <si>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</si>
  <si>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</si>
  <si>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</si>
  <si>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</si>
  <si>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</si>
  <si>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</si>
  <si>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</si>
  <si>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</si>
  <si>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</si>
  <si>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</si>
  <si>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</si>
  <si>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</si>
  <si>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</si>
  <si>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</si>
  <si>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</si>
  <si>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</si>
  <si>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</si>
  <si>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</si>
  <si>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</si>
  <si>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</si>
  <si>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</si>
  <si>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</si>
  <si>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</si>
  <si>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</si>
  <si>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</si>
  <si>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</si>
  <si>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</si>
  <si>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</si>
  <si>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</si>
  <si>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</si>
  <si>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</si>
  <si>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</si>
  <si>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</si>
  <si>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</si>
  <si>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</si>
  <si>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</si>
  <si>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</si>
  <si>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</si>
  <si>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</si>
  <si>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</si>
  <si>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</si>
  <si>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</si>
  <si>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</si>
  <si>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</si>
  <si>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</si>
  <si>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</si>
  <si>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</si>
  <si>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</si>
  <si>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</si>
  <si>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</si>
  <si>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</si>
  <si>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</si>
  <si>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</si>
  <si>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</si>
  <si>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</si>
  <si>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</si>
  <si>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</si>
  <si>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</si>
  <si>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</si>
  <si>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</si>
  <si>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</si>
  <si>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</si>
  <si>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</si>
  <si>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</si>
  <si>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</si>
  <si>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</si>
  <si>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</si>
  <si>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</si>
  <si>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</si>
  <si>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</si>
  <si>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</si>
  <si>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</si>
  <si>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</si>
  <si>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</si>
  <si>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</si>
  <si>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</si>
  <si>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</si>
  <si>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</si>
  <si>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</si>
  <si>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</si>
  <si>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</si>
  <si>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</si>
  <si>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</si>
  <si>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</si>
  <si>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</si>
  <si>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</si>
  <si>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</si>
  <si>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</si>
  <si>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</si>
  <si>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</si>
  <si>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</si>
  <si>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</si>
  <si>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</si>
  <si>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</si>
  <si>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</si>
  <si>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</si>
  <si>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</si>
  <si>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</si>
  <si>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</si>
  <si>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</si>
  <si>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</si>
  <si>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</si>
  <si>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</si>
  <si>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</si>
  <si>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</si>
  <si>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</si>
  <si>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</si>
  <si>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</si>
  <si>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</si>
  <si>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</si>
  <si>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</si>
  <si>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</si>
  <si>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</si>
  <si>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</si>
  <si>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</si>
  <si>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</si>
  <si>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</si>
  <si>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</si>
  <si>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</si>
  <si>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</si>
  <si>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</si>
  <si>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</si>
  <si>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</si>
  <si>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</si>
  <si>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</si>
  <si>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</si>
  <si>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</si>
  <si>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</si>
  <si>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</si>
  <si>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</si>
  <si>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</si>
  <si>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</si>
  <si>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</si>
  <si>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</si>
  <si>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</si>
  <si>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</si>
  <si>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</si>
  <si>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</si>
  <si>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</si>
  <si>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</si>
  <si>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</si>
  <si>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</si>
  <si>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</si>
  <si>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</si>
  <si>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</si>
  <si>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</si>
  <si>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</si>
  <si>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</si>
  <si>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</si>
  <si>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</si>
  <si>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</si>
  <si>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</si>
  <si>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</si>
  <si>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</si>
  <si>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</si>
  <si>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</si>
  <si>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</si>
  <si>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</si>
  <si>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</si>
  <si>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</si>
  <si>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</si>
  <si>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</si>
  <si>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</si>
  <si>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</si>
  <si>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</si>
  <si>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</si>
  <si>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</si>
  <si>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</si>
  <si>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</si>
  <si>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</si>
  <si>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</si>
  <si>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</si>
  <si>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</si>
  <si>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</si>
  <si>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</si>
  <si>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</si>
  <si>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</si>
  <si>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</si>
  <si>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</si>
  <si>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</si>
  <si>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</si>
  <si>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</si>
  <si>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</si>
  <si>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</si>
  <si>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</si>
  <si>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</si>
  <si>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</si>
  <si>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</si>
  <si>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</si>
  <si>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</si>
  <si>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</si>
  <si>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</si>
  <si>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</si>
  <si>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</si>
  <si>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</si>
  <si>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</si>
  <si>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</si>
  <si>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</si>
  <si>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</si>
  <si>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</si>
  <si>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</si>
  <si>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</si>
  <si>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</si>
  <si>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</si>
  <si>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</si>
  <si>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</si>
  <si>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</si>
  <si>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</si>
  <si>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</si>
  <si>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</si>
  <si>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</si>
  <si>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</si>
  <si>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</si>
  <si>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</si>
  <si>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</si>
  <si>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</si>
  <si>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</si>
  <si>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</si>
  <si>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</si>
  <si>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</si>
  <si>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</si>
  <si>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</si>
  <si>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</si>
  <si>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</si>
  <si>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</si>
  <si>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</si>
  <si>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</si>
  <si>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</si>
  <si>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</si>
  <si>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</si>
  <si>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</si>
  <si>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</si>
  <si>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</si>
  <si>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</si>
  <si>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</si>
  <si>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</si>
  <si>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</si>
  <si>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</si>
  <si>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</si>
  <si>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</si>
  <si>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</si>
  <si>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</si>
  <si>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</si>
  <si>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</si>
  <si>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</si>
  <si>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</si>
  <si>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</si>
  <si>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</si>
  <si>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</si>
  <si>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</si>
  <si>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</si>
  <si>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</si>
  <si>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</si>
  <si>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</si>
  <si>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</si>
  <si>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</si>
  <si>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</si>
  <si>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</si>
  <si>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</si>
  <si>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</si>
  <si>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</si>
  <si>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</si>
  <si>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</si>
  <si>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</si>
  <si>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</si>
  <si>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</si>
  <si>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</si>
  <si>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</si>
  <si>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</si>
  <si>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</si>
  <si>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</si>
  <si>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</si>
  <si>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</si>
  <si>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</si>
  <si>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</si>
  <si>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</si>
  <si>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</si>
  <si>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</si>
  <si>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</si>
  <si>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</si>
  <si>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</si>
  <si>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</si>
  <si>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</si>
  <si>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</si>
  <si>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</si>
  <si>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</si>
  <si>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</si>
  <si>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</si>
  <si>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</si>
  <si>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</si>
  <si>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</si>
  <si>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</si>
  <si>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</si>
  <si>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</si>
  <si>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</si>
  <si>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</si>
  <si>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</si>
  <si>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</si>
  <si>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</si>
  <si>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</si>
  <si>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</si>
  <si>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</si>
  <si>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</si>
  <si>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</si>
  <si>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</si>
  <si>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</si>
  <si>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</si>
  <si>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</si>
  <si>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</si>
  <si>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</si>
  <si>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</si>
  <si>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</si>
  <si>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</si>
  <si>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</si>
  <si>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</si>
  <si>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</si>
  <si>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</si>
  <si>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</si>
  <si>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</si>
  <si>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</si>
  <si>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</si>
  <si>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</si>
  <si>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</si>
  <si>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</si>
  <si>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</si>
  <si>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</si>
  <si>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</si>
  <si>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</si>
  <si>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</si>
  <si>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</si>
  <si>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</si>
  <si>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</si>
  <si>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</si>
  <si>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</si>
  <si>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</si>
  <si>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</si>
  <si>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</si>
  <si>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</si>
  <si>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</si>
  <si>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</si>
  <si>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</si>
  <si>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</si>
  <si>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</si>
  <si>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</si>
  <si>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</si>
  <si>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</si>
  <si>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</si>
  <si>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</si>
  <si>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</si>
  <si>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</si>
  <si>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</si>
  <si>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</si>
  <si>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</si>
  <si>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</si>
  <si>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</si>
  <si>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</si>
  <si>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</si>
  <si>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</si>
  <si>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</si>
  <si>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</si>
  <si>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</si>
  <si>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</si>
  <si>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</si>
  <si>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</si>
  <si>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</si>
  <si>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</si>
  <si>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</si>
  <si>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</si>
  <si>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</si>
  <si>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</si>
  <si>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</si>
  <si>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</si>
  <si>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</si>
  <si>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</si>
  <si>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</si>
  <si>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</si>
  <si>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</si>
  <si>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</si>
  <si>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</si>
  <si>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</si>
  <si>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</si>
  <si>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</si>
  <si>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</si>
  <si>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</si>
  <si>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</si>
  <si>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</si>
  <si>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</si>
  <si>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</si>
  <si>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</si>
  <si>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</si>
  <si>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</si>
  <si>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</si>
  <si>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</si>
  <si>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</si>
  <si>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</si>
  <si>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</si>
  <si>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</si>
  <si>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</si>
  <si>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</si>
  <si>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</si>
  <si>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</si>
  <si>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</si>
  <si>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</si>
  <si>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</si>
  <si>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</si>
  <si>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</si>
  <si>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</si>
  <si>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</si>
  <si>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</si>
  <si>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</si>
  <si>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</si>
  <si>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</si>
  <si>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</si>
  <si>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</si>
  <si>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</si>
  <si>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</si>
  <si>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</si>
  <si>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</si>
  <si>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</si>
  <si>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</si>
  <si>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</si>
  <si>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</si>
  <si>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</si>
  <si>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</si>
  <si>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</si>
  <si>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</si>
  <si>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</si>
  <si>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</si>
  <si>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</si>
  <si>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</si>
  <si>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</si>
  <si>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</si>
  <si>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</si>
  <si>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</si>
  <si>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</si>
  <si>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</si>
  <si>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</si>
  <si>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</si>
  <si>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</si>
  <si>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</si>
  <si>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</si>
  <si>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</si>
  <si>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</si>
  <si>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</si>
  <si>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</si>
  <si>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</si>
  <si>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</si>
  <si>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</si>
  <si>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</si>
  <si>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</si>
  <si>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</si>
  <si>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</si>
  <si>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</si>
  <si>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</si>
  <si>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</si>
  <si>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</si>
  <si>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</si>
  <si>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</si>
  <si>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</si>
  <si>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</si>
  <si>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</si>
  <si>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</si>
  <si>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</si>
  <si>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</si>
  <si>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</si>
  <si>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</si>
  <si>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</si>
  <si>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</si>
  <si>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</si>
  <si>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</si>
  <si>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</si>
  <si>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</si>
  <si>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</si>
  <si>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</si>
  <si>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</si>
  <si>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</si>
  <si>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</si>
  <si>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</si>
  <si>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</si>
  <si>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</si>
  <si>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</si>
  <si>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</si>
  <si>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</si>
  <si>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</si>
  <si>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</si>
  <si>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</si>
  <si>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</si>
  <si>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</si>
  <si>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</si>
  <si>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</si>
  <si>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</si>
  <si>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</si>
  <si>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</si>
  <si>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</si>
  <si>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</si>
  <si>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</si>
  <si>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</si>
  <si>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</si>
  <si>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</si>
  <si>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</si>
  <si>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</si>
  <si>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</si>
  <si>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</si>
  <si>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</si>
  <si>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</si>
  <si>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</si>
  <si>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</si>
  <si>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</si>
  <si>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</si>
  <si>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</si>
  <si>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</si>
  <si>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</si>
  <si>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</si>
  <si>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</si>
  <si>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</si>
  <si>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</si>
  <si>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</si>
  <si>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</si>
  <si>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</si>
  <si>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</si>
  <si>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</si>
  <si>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</si>
  <si>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</si>
  <si>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</si>
  <si>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</si>
  <si>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</si>
  <si>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</si>
  <si>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</si>
  <si>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</si>
  <si>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</si>
  <si>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</si>
  <si>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</si>
  <si>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</si>
  <si>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</si>
  <si>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</si>
  <si>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</si>
  <si>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</si>
  <si>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</si>
  <si>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</si>
  <si>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</si>
  <si>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</si>
  <si>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</si>
  <si>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</si>
  <si>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</si>
  <si>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</si>
  <si>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</si>
  <si>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</si>
  <si>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</si>
  <si>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</si>
  <si>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</si>
  <si>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</si>
  <si>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</si>
  <si>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</si>
  <si>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</si>
  <si>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</si>
  <si>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</si>
  <si>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</si>
  <si>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</si>
  <si>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</si>
  <si>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</si>
  <si>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</si>
  <si>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</si>
  <si>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</si>
  <si>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</si>
  <si>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</si>
  <si>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</si>
  <si>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</si>
  <si>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</si>
  <si>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</si>
  <si>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</si>
  <si>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</si>
  <si>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</si>
  <si>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</si>
  <si>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</si>
  <si>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</si>
  <si>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</si>
  <si>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</si>
  <si>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</si>
  <si>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</si>
  <si>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</si>
  <si>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</si>
  <si>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</si>
  <si>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</si>
  <si>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</si>
  <si>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</si>
  <si>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</si>
  <si>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</si>
  <si>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</si>
  <si>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</si>
  <si>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</si>
  <si>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</si>
  <si>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</si>
  <si>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</si>
  <si>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</si>
  <si>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</si>
  <si>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</si>
  <si>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</si>
  <si>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</si>
  <si>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</si>
  <si>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</si>
  <si>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</si>
  <si>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</si>
  <si>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</si>
  <si>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</si>
  <si>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</si>
  <si>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</si>
  <si>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</si>
  <si>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</si>
  <si>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</si>
  <si>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</si>
  <si>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</si>
  <si>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</si>
  <si>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</si>
  <si>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</si>
  <si>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</si>
  <si>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</si>
  <si>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</si>
  <si>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</si>
  <si>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</si>
  <si>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</si>
  <si>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</si>
  <si>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</si>
  <si>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</si>
  <si>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</si>
  <si>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</si>
  <si>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</si>
  <si>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</si>
  <si>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</si>
  <si>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</si>
  <si>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</si>
  <si>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</si>
  <si>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</si>
  <si>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</si>
  <si>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</si>
  <si>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</si>
  <si>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</si>
  <si>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</si>
  <si>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</si>
  <si>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</si>
  <si>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</si>
  <si>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</si>
  <si>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</si>
  <si>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</si>
  <si>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</si>
  <si>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</si>
  <si>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</si>
  <si>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</si>
  <si>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</si>
  <si>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</si>
  <si>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</si>
  <si>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</si>
  <si>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</si>
  <si>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</si>
  <si>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</si>
  <si>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</si>
  <si>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</si>
  <si>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</si>
  <si>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</si>
  <si>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</si>
  <si>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</si>
  <si>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</si>
  <si>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</si>
  <si>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</si>
  <si>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</si>
  <si>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</si>
  <si>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</si>
  <si>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</si>
  <si>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</si>
  <si>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</si>
  <si>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</si>
  <si>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</si>
  <si>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</si>
  <si>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</si>
  <si>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</si>
  <si>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</si>
  <si>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</si>
  <si>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</si>
  <si>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</si>
  <si>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</si>
  <si>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</si>
  <si>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</si>
  <si>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</si>
  <si>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</si>
  <si>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</si>
  <si>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</si>
  <si>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</si>
  <si>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</si>
  <si>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</si>
  <si>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</si>
  <si>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</si>
  <si>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</si>
  <si>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</si>
  <si>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</si>
  <si>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</si>
  <si>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</si>
  <si>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</si>
  <si>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</si>
  <si>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</si>
  <si>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</si>
  <si>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</si>
  <si>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</si>
  <si>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</si>
  <si>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</si>
  <si>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</si>
  <si>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</si>
  <si>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</si>
  <si>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</si>
  <si>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</si>
  <si>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</si>
  <si>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</si>
  <si>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</si>
  <si>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</si>
  <si>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</si>
  <si>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</si>
  <si>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</si>
  <si>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</si>
  <si>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</si>
  <si>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</si>
  <si>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</si>
  <si>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</si>
  <si>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</si>
  <si>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</si>
  <si>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</si>
  <si>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</si>
  <si>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</si>
  <si>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</si>
  <si>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</si>
  <si>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</si>
  <si>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</si>
  <si>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</si>
  <si>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</si>
  <si>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</si>
  <si>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</si>
  <si>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</si>
  <si>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</si>
  <si>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</si>
  <si>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</si>
  <si>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</si>
  <si>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</si>
  <si>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</si>
  <si>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</si>
  <si>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</si>
  <si>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</si>
  <si>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</si>
  <si>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</si>
  <si>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</si>
  <si>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</si>
  <si>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</si>
  <si>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</si>
  <si>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</si>
  <si>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</si>
  <si>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</si>
  <si>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</si>
  <si>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</si>
  <si>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</si>
  <si>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</si>
  <si>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</si>
  <si>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</si>
  <si>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</si>
  <si>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</si>
  <si>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</si>
  <si>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</si>
  <si>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</si>
  <si>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</si>
  <si>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</si>
  <si>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</si>
  <si>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</si>
  <si>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</si>
  <si>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</si>
  <si>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</si>
  <si>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</si>
  <si>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</si>
  <si>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</si>
  <si>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</si>
  <si>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</si>
  <si>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</si>
  <si>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</si>
  <si>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</si>
  <si>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</si>
  <si>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</si>
  <si>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</si>
  <si>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</si>
  <si>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</si>
  <si>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</si>
  <si>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</si>
  <si>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</si>
  <si>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</si>
  <si>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</si>
  <si>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</si>
  <si>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</si>
  <si>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</si>
  <si>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</si>
  <si>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</si>
  <si>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</si>
  <si>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</si>
  <si>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</si>
  <si>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</si>
  <si>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</si>
  <si>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</si>
  <si>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</si>
  <si>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</si>
  <si>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</si>
  <si>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</si>
  <si>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</si>
  <si>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</si>
  <si>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</si>
  <si>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</si>
  <si>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</si>
  <si>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</si>
  <si>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</si>
  <si>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</si>
  <si>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</si>
  <si>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</si>
  <si>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</si>
  <si>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</si>
  <si>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</si>
  <si>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</si>
  <si>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</si>
  <si>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</si>
  <si>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</si>
  <si>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</si>
  <si>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</si>
  <si>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</si>
  <si>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</si>
  <si>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</si>
  <si>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</si>
  <si>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</si>
  <si>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</si>
  <si>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</si>
  <si>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</si>
  <si>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</si>
  <si>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</si>
  <si>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</si>
  <si>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</si>
  <si>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</si>
  <si>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</si>
  <si>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</si>
  <si>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</si>
  <si>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</si>
  <si>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</si>
  <si>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</si>
  <si>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</si>
  <si>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</si>
  <si>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</si>
  <si>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</si>
  <si>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</si>
  <si>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</si>
  <si>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</si>
  <si>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</si>
  <si>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</si>
  <si>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</si>
  <si>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</si>
  <si>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</si>
  <si>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</si>
  <si>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</si>
  <si>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</si>
  <si>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</si>
  <si>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</si>
  <si>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</si>
  <si>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</si>
  <si>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</si>
  <si>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</si>
  <si>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</si>
  <si>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</si>
  <si>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</si>
  <si>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</si>
  <si>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</si>
  <si>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</si>
  <si>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</si>
  <si>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</si>
  <si>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</si>
  <si>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</si>
  <si>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</si>
  <si>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</si>
  <si>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</si>
  <si>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</si>
  <si>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</si>
  <si>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</si>
  <si>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</si>
  <si>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</si>
  <si>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</si>
  <si>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</si>
  <si>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</si>
  <si>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</si>
  <si>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</si>
  <si>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</si>
  <si>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</si>
  <si>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</si>
  <si>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</si>
  <si>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</si>
  <si>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</si>
  <si>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</si>
  <si>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</si>
  <si>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</si>
  <si>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</si>
  <si>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</si>
  <si>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</si>
  <si>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</si>
  <si>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</si>
  <si>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</si>
  <si>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</si>
  <si>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</si>
  <si>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</si>
  <si>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</si>
  <si>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</si>
  <si>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</si>
  <si>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</si>
  <si>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</si>
  <si>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</si>
  <si>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</si>
  <si>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</si>
  <si>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</si>
  <si>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</si>
  <si>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</si>
  <si>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</si>
  <si>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</si>
  <si>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</si>
  <si>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</si>
  <si>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</si>
  <si>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</si>
  <si>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</si>
  <si>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</si>
  <si>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</si>
  <si>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</si>
  <si>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</si>
  <si>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</si>
  <si>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</si>
  <si>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</si>
  <si>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</si>
  <si>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</si>
  <si>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</si>
  <si>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</si>
  <si>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</si>
  <si>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</si>
  <si>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</si>
  <si>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</si>
  <si>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</si>
  <si>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</si>
  <si>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</si>
  <si>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</si>
  <si>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</si>
  <si>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</si>
  <si>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</si>
  <si>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</si>
  <si>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</si>
  <si>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</si>
  <si>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</si>
  <si>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</si>
  <si>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</si>
  <si>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</si>
  <si>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</si>
  <si>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</si>
  <si>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</si>
  <si>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</si>
  <si>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</si>
  <si>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</si>
  <si>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</si>
  <si>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</si>
  <si>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</si>
  <si>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</si>
  <si>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</si>
  <si>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</si>
  <si>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</si>
  <si>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</si>
  <si>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</si>
  <si>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</si>
  <si>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</si>
  <si>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</si>
  <si>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</si>
  <si>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</si>
  <si>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</si>
  <si>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</si>
  <si>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</si>
  <si>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</si>
  <si>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</si>
  <si>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</si>
  <si>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</si>
  <si>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</si>
  <si>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</si>
  <si>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</si>
  <si>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</si>
  <si>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</si>
  <si>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</si>
  <si>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</si>
  <si>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</si>
  <si>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</si>
  <si>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</si>
  <si>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</si>
  <si>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</si>
  <si>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</si>
  <si>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</si>
  <si>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</si>
  <si>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</si>
  <si>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</si>
  <si>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</si>
  <si>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</si>
  <si>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</si>
  <si>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</si>
  <si>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</si>
  <si>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</si>
  <si>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</si>
  <si>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</si>
  <si>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</si>
  <si>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</si>
  <si>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</si>
  <si>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</si>
  <si>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</si>
  <si>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</si>
  <si>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</si>
  <si>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</si>
  <si>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</si>
  <si>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</si>
  <si>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</si>
  <si>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</si>
  <si>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</si>
  <si>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</si>
  <si>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</si>
  <si>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</si>
  <si>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</si>
  <si>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</si>
  <si>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</si>
  <si>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</si>
  <si>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</si>
  <si>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</si>
  <si>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</si>
  <si>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</si>
  <si>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</si>
  <si>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</si>
  <si>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</si>
  <si>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</si>
  <si>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</si>
  <si>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</si>
  <si>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</si>
  <si>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</si>
  <si>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</si>
  <si>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</si>
  <si>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</si>
  <si>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</si>
  <si>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</si>
  <si>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</si>
  <si>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</si>
  <si>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</si>
  <si>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</si>
  <si>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</si>
  <si>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</si>
  <si>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</si>
  <si>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</si>
  <si>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</si>
  <si>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</si>
  <si>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</si>
  <si>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</si>
  <si>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</si>
  <si>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</si>
  <si>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</si>
  <si>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</si>
  <si>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</si>
  <si>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</si>
  <si>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</si>
  <si>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</si>
  <si>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</si>
  <si>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</si>
  <si>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</si>
  <si>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</si>
  <si>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</si>
  <si>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</si>
  <si>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</si>
  <si>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</si>
  <si>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</si>
  <si>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</si>
  <si>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</si>
  <si>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</si>
  <si>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</si>
  <si>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</si>
  <si>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</si>
  <si>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</si>
  <si>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</si>
  <si>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</si>
  <si>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</si>
  <si>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</si>
  <si>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</si>
  <si>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</si>
  <si>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</si>
  <si>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</si>
  <si>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</si>
  <si>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</si>
  <si>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</si>
  <si>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</si>
  <si>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</si>
  <si>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</si>
  <si>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</si>
  <si>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</si>
  <si>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</si>
  <si>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</si>
  <si>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</si>
  <si>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</si>
  <si>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</si>
  <si>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</si>
  <si>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</si>
  <si>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</si>
  <si>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</si>
  <si>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</si>
  <si>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</si>
  <si>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</si>
  <si>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</si>
  <si>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</si>
  <si>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</si>
  <si>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</si>
  <si>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</si>
  <si>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</si>
  <si>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</si>
  <si>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</si>
  <si>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</si>
  <si>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</si>
  <si>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</si>
  <si>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</si>
  <si>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</si>
  <si>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</si>
  <si>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</si>
  <si>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</si>
  <si>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</si>
  <si>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</si>
  <si>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</si>
  <si>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</si>
  <si>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</si>
  <si>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</si>
  <si>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</si>
  <si>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</si>
  <si>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</si>
  <si>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</si>
  <si>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</si>
  <si>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</si>
  <si>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</si>
  <si>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</si>
  <si>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</si>
  <si>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</si>
  <si>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</si>
  <si>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</si>
  <si>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</si>
  <si>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</si>
  <si>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</si>
  <si>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</si>
  <si>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</si>
  <si>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</si>
  <si>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</si>
  <si>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</si>
  <si>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</si>
  <si>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</si>
  <si>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</si>
  <si>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</si>
  <si>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</si>
  <si>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</si>
  <si>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</si>
  <si>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</si>
  <si>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</si>
  <si>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</si>
  <si>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</si>
  <si>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</si>
  <si>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</si>
  <si>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</si>
  <si>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</si>
  <si>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</si>
  <si>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</si>
  <si>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</si>
  <si>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</si>
  <si>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</si>
  <si>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</si>
  <si>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</si>
  <si>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</si>
  <si>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</si>
  <si>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</si>
  <si>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</si>
  <si>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</si>
  <si>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</si>
  <si>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</si>
  <si>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</si>
  <si>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</si>
  <si>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</si>
  <si>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</si>
  <si>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</si>
  <si>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</si>
  <si>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</si>
  <si>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</si>
  <si>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</si>
  <si>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</si>
  <si>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</si>
  <si>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</si>
  <si>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</si>
  <si>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</si>
  <si>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</si>
  <si>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</si>
  <si>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</si>
  <si>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</si>
  <si>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</si>
  <si>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</si>
  <si>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</si>
  <si>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</si>
  <si>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</si>
  <si>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</si>
  <si>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</si>
  <si>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</si>
  <si>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</si>
  <si>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</si>
  <si>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</si>
  <si>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</si>
  <si>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</si>
  <si>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</si>
  <si>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</si>
  <si>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</si>
  <si>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</si>
  <si>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</si>
  <si>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</si>
  <si>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</si>
  <si>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</si>
  <si>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</si>
  <si>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</si>
  <si>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</si>
  <si>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</si>
  <si>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</si>
  <si>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</si>
  <si>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</si>
  <si>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</si>
  <si>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</si>
  <si>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</si>
  <si>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</si>
  <si>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</si>
  <si>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</si>
  <si>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</si>
  <si>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</si>
  <si>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</si>
  <si>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</si>
  <si>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</si>
  <si>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</si>
  <si>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</si>
  <si>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</si>
  <si>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</si>
  <si>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</si>
  <si>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</si>
  <si>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</si>
  <si>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</si>
  <si>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</si>
  <si>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</si>
  <si>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</si>
  <si>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</si>
  <si>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</si>
  <si>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</si>
  <si>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</si>
  <si>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</si>
  <si>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</si>
  <si>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</si>
  <si>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</si>
  <si>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</si>
  <si>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</si>
  <si>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</si>
  <si>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</si>
  <si>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</si>
  <si>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</si>
  <si>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</si>
  <si>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</si>
  <si>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</si>
  <si>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</si>
  <si>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</si>
  <si>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</si>
  <si>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</si>
  <si>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</si>
  <si>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</si>
  <si>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</si>
  <si>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</si>
  <si>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</si>
  <si>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</si>
  <si>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</si>
  <si>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</si>
  <si>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</si>
  <si>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</si>
  <si>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</si>
  <si>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</si>
  <si>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</si>
  <si>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</si>
  <si>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</si>
  <si>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</si>
  <si>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</si>
  <si>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</si>
  <si>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</si>
  <si>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</si>
  <si>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</si>
  <si>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</si>
  <si>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</si>
  <si>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</si>
  <si>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</si>
  <si>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</si>
  <si>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</si>
  <si>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</si>
  <si>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</si>
  <si>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</si>
  <si>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</si>
  <si>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</si>
  <si>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</si>
  <si>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</si>
  <si>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</si>
  <si>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</si>
  <si>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</si>
  <si>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</si>
  <si>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</si>
  <si>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</si>
  <si>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</si>
  <si>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</si>
  <si>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</si>
  <si>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</si>
  <si>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</si>
  <si>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</si>
  <si>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</si>
  <si>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</si>
  <si>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</si>
  <si>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</si>
  <si>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</si>
  <si>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</si>
  <si>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</si>
  <si>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</si>
  <si>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</si>
  <si>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</si>
  <si>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</si>
  <si>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</si>
  <si>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</si>
  <si>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</si>
  <si>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</si>
  <si>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</si>
  <si>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</si>
  <si>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</si>
  <si>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</si>
  <si>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</si>
  <si>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</si>
  <si>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</si>
  <si>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</si>
  <si>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</si>
  <si>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</si>
  <si>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</si>
  <si>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</si>
  <si>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</si>
  <si>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</si>
  <si>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</si>
  <si>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</si>
  <si>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</si>
  <si>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</si>
  <si>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</si>
  <si>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</si>
  <si>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</si>
  <si>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</si>
  <si>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</si>
  <si>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</si>
  <si>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</si>
  <si>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</si>
  <si>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</si>
  <si>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</si>
  <si>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</si>
  <si>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</si>
  <si>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</si>
  <si>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</si>
  <si>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</si>
  <si>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</si>
  <si>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</si>
  <si>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</si>
  <si>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</si>
  <si>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</si>
  <si>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</si>
  <si>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</si>
  <si>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</si>
  <si>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</si>
  <si>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</si>
  <si>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</si>
  <si>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</si>
  <si>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</si>
  <si>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</si>
  <si>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</si>
  <si>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</si>
  <si>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</si>
  <si>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</si>
  <si>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</si>
  <si>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</si>
  <si>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</si>
  <si>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</si>
  <si>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</si>
  <si>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</si>
  <si>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</si>
  <si>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</si>
  <si>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</si>
  <si>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</si>
  <si>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</si>
  <si>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</si>
  <si>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</si>
  <si>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</si>
  <si>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</si>
  <si>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</si>
  <si>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</si>
  <si>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</si>
  <si>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</si>
  <si>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</si>
  <si>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</si>
  <si>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</si>
  <si>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</si>
  <si>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</si>
  <si>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</si>
  <si>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</si>
  <si>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</si>
  <si>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</si>
  <si>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</si>
  <si>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</si>
  <si>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</si>
  <si>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</si>
  <si>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</si>
  <si>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</si>
  <si>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</si>
  <si>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</si>
  <si>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</si>
  <si>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</si>
  <si>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</si>
  <si>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</si>
  <si>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</si>
  <si>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</si>
  <si>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</si>
  <si>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</si>
  <si>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</si>
  <si>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</si>
  <si>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</si>
  <si>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</si>
  <si>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</si>
  <si>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</si>
  <si>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</si>
  <si>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</si>
  <si>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</si>
  <si>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</si>
  <si>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</si>
  <si>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</si>
  <si>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</si>
  <si>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</si>
  <si>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</si>
  <si>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</si>
  <si>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</si>
  <si>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</si>
  <si>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</si>
  <si>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</si>
  <si>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</si>
  <si>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</si>
  <si>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</si>
  <si>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</si>
  <si>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</si>
  <si>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</si>
  <si>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</si>
  <si>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</si>
  <si>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</si>
  <si>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</si>
  <si>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</si>
  <si>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</si>
  <si>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</si>
  <si>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</si>
  <si>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</si>
  <si>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</si>
  <si>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</si>
  <si>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</si>
  <si>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</si>
  <si>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</si>
  <si>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</si>
  <si>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</si>
  <si>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</si>
  <si>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</si>
  <si>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</si>
  <si>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</si>
  <si>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</si>
  <si>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</si>
  <si>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</si>
  <si>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</si>
  <si>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</si>
  <si>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</si>
  <si>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</si>
  <si>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</si>
  <si>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</si>
  <si>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</si>
  <si>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</si>
  <si>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</si>
  <si>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</si>
  <si>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</si>
  <si>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</si>
  <si>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</si>
  <si>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</si>
  <si>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</si>
  <si>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</si>
  <si>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</si>
  <si>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</si>
  <si>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</si>
  <si>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</si>
  <si>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</si>
  <si>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</si>
  <si>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</si>
  <si>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</si>
  <si>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</si>
  <si>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</si>
  <si>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</si>
  <si>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</si>
  <si>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</si>
  <si>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</si>
  <si>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</si>
  <si>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</si>
  <si>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</si>
  <si>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</si>
  <si>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</si>
  <si>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</si>
  <si>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</si>
  <si>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</si>
  <si>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</si>
  <si>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</si>
  <si>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</si>
  <si>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</si>
  <si>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</si>
  <si>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</si>
  <si>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</si>
  <si>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</si>
  <si>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</si>
  <si>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</si>
  <si>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</si>
  <si>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</si>
  <si>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</si>
  <si>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</si>
  <si>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</si>
  <si>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</si>
  <si>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</si>
  <si>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</si>
  <si>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</si>
  <si>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</si>
  <si>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</si>
  <si>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</si>
  <si>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</si>
  <si>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</si>
  <si>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</si>
  <si>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</si>
  <si>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</si>
  <si>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</si>
  <si>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</si>
  <si>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</si>
  <si>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</si>
  <si>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</si>
  <si>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</si>
  <si>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</si>
  <si>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</si>
  <si>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</si>
  <si>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</si>
  <si>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</si>
  <si>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</si>
  <si>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</si>
  <si>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</si>
  <si>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</si>
  <si>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</si>
  <si>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</si>
  <si>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</si>
  <si>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</si>
  <si>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</si>
  <si>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</si>
  <si>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</si>
  <si>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</si>
  <si>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</si>
  <si>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</si>
  <si>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</si>
  <si>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</si>
  <si>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</si>
  <si>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</si>
  <si>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</si>
  <si>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</si>
  <si>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</si>
  <si>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</si>
  <si>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</si>
  <si>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</si>
  <si>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</si>
  <si>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</si>
  <si>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</si>
  <si>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</si>
  <si>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</si>
  <si>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</si>
  <si>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</si>
  <si>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</si>
  <si>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</si>
  <si>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</si>
  <si>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</si>
  <si>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</si>
  <si>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</si>
  <si>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</si>
  <si>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</si>
  <si>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</si>
  <si>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</si>
  <si>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</si>
  <si>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</si>
  <si>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</si>
  <si>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</si>
  <si>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</si>
  <si>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</si>
  <si>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</si>
  <si>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</si>
  <si>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</si>
  <si>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</si>
  <si>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</si>
  <si>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</si>
  <si>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</si>
  <si>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</si>
  <si>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</si>
  <si>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</si>
  <si>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</si>
  <si>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</si>
  <si>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</si>
  <si>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</si>
  <si>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</si>
  <si>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</si>
  <si>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</si>
  <si>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</si>
  <si>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</si>
  <si>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</si>
  <si>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</si>
  <si>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</si>
  <si>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</si>
  <si>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</si>
  <si>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</si>
  <si>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</si>
  <si>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</si>
  <si>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</si>
  <si>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</si>
  <si>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</si>
  <si>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</si>
  <si>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</si>
  <si>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</si>
  <si>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</si>
  <si>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</si>
  <si>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</si>
  <si>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</si>
  <si>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</si>
  <si>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</si>
  <si>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</si>
  <si>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</si>
  <si>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</si>
  <si>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</si>
  <si>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</si>
  <si>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</si>
  <si>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</si>
  <si>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</si>
  <si>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</si>
  <si>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</si>
  <si>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</si>
  <si>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</si>
  <si>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</si>
  <si>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</si>
  <si>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</si>
  <si>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</si>
  <si>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</si>
  <si>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</si>
  <si>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</si>
  <si>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</si>
  <si>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</si>
  <si>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</si>
  <si>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</si>
  <si>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</si>
  <si>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</si>
  <si>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</si>
  <si>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</si>
  <si>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</si>
  <si>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</si>
  <si>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</si>
  <si>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</si>
  <si>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</si>
  <si>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</si>
  <si>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</si>
  <si>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</si>
  <si>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</si>
  <si>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</si>
  <si>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</si>
  <si>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</si>
  <si>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</si>
  <si>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</si>
  <si>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</si>
  <si>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</si>
  <si>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</si>
  <si>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</si>
  <si>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</si>
  <si>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</si>
  <si>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</si>
  <si>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</si>
  <si>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</si>
  <si>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</si>
  <si>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</si>
  <si>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</si>
  <si>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</si>
  <si>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</si>
  <si>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</si>
  <si>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</si>
  <si>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</si>
  <si>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</si>
  <si>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</si>
  <si>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</si>
  <si>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</si>
  <si>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</si>
  <si>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</si>
  <si>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</si>
  <si>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</si>
  <si>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</si>
  <si>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</si>
  <si>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</si>
  <si>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</si>
  <si>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</si>
  <si>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</si>
  <si>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</si>
  <si>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</si>
  <si>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</si>
  <si>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</si>
  <si>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</si>
  <si>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</si>
  <si>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</si>
  <si>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</si>
  <si>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</si>
  <si>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</si>
  <si>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</si>
  <si>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</si>
  <si>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</si>
  <si>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</si>
  <si>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</si>
  <si>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</si>
  <si>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</si>
  <si>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</si>
  <si>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</si>
  <si>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</si>
  <si>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</si>
  <si>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</si>
  <si>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</si>
  <si>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</si>
  <si>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</si>
  <si>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</si>
  <si>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</si>
  <si>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</si>
  <si>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</si>
  <si>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</si>
  <si>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</si>
  <si>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</si>
  <si>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</si>
  <si>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</si>
  <si>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</si>
  <si>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</si>
  <si>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</si>
  <si>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</si>
  <si>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</si>
  <si>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</si>
  <si>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</si>
  <si>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</si>
  <si>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</si>
  <si>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</si>
  <si>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</si>
  <si>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</si>
  <si>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</si>
  <si>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</si>
  <si>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</si>
  <si>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</si>
  <si>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</si>
  <si>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</si>
  <si>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</si>
  <si>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</si>
  <si>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</si>
  <si>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</si>
  <si>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</si>
  <si>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</si>
  <si>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</si>
  <si>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</si>
  <si>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</si>
  <si>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</si>
  <si>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</si>
  <si>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</si>
  <si>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</si>
  <si>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</si>
  <si>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</si>
  <si>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</si>
  <si>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</si>
  <si>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</si>
  <si>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</si>
  <si>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</si>
  <si>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</si>
  <si>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</si>
  <si>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</si>
  <si>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</si>
  <si>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</si>
  <si>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</si>
  <si>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</si>
  <si>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</si>
  <si>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</si>
  <si>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</si>
  <si>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</si>
  <si>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</si>
  <si>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</si>
  <si>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</si>
  <si>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</si>
  <si>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</si>
  <si>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</si>
  <si>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</si>
  <si>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</si>
  <si>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</si>
  <si>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</si>
  <si>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</si>
  <si>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</si>
  <si>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</si>
  <si>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</si>
  <si>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</si>
  <si>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</si>
  <si>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</si>
  <si>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</si>
  <si>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</si>
  <si>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</si>
  <si>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</si>
  <si>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</si>
  <si>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</si>
  <si>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</si>
  <si>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</si>
  <si>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</si>
  <si>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</si>
  <si>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</si>
  <si>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</si>
  <si>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</si>
  <si>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</si>
  <si>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</si>
  <si>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</si>
  <si>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</si>
  <si>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</si>
  <si>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</si>
  <si>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</si>
  <si>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</si>
  <si>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</si>
  <si>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</si>
  <si>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</si>
  <si>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</si>
  <si>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</si>
  <si>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</si>
  <si>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</si>
  <si>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</si>
  <si>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</si>
  <si>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</si>
  <si>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</si>
  <si>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</si>
  <si>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</si>
  <si>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</si>
  <si>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</si>
  <si>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</si>
  <si>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</si>
  <si>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</si>
  <si>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</si>
  <si>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</si>
  <si>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</si>
  <si>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</si>
  <si>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</si>
  <si>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</si>
  <si>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</si>
  <si>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</si>
  <si>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</si>
  <si>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</si>
  <si>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</si>
  <si>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</si>
  <si>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</si>
  <si>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</si>
  <si>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</si>
  <si>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</si>
  <si>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</si>
  <si>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</si>
  <si>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</si>
  <si>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</si>
  <si>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</si>
  <si>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</si>
  <si>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</si>
  <si>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</si>
  <si>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</si>
  <si>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</si>
  <si>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</si>
  <si>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</si>
  <si>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</si>
  <si>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</si>
  <si>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</si>
  <si>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</si>
  <si>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</si>
  <si>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</si>
  <si>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</si>
  <si>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</si>
  <si>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</si>
  <si>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</si>
  <si>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</si>
  <si>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</si>
  <si>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</si>
  <si>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</si>
  <si>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</si>
  <si>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</si>
  <si>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</si>
  <si>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</si>
  <si>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</si>
  <si>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</si>
  <si>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</si>
  <si>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</si>
  <si>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</si>
  <si>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</si>
  <si>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</si>
  <si>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</si>
  <si>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</si>
  <si>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</si>
  <si>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</si>
  <si>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</si>
  <si>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</si>
  <si>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</si>
  <si>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</si>
  <si>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</si>
  <si>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</si>
  <si>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</si>
  <si>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</si>
  <si>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</si>
  <si>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</si>
  <si>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</si>
  <si>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</si>
  <si>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</si>
  <si>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</si>
  <si>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</si>
  <si>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</si>
  <si>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</si>
  <si>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</si>
  <si>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</si>
  <si>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</si>
  <si>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</si>
  <si>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</si>
  <si>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</si>
  <si>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</si>
  <si>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</si>
  <si>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</si>
  <si>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</si>
  <si>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</si>
  <si>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</si>
  <si>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</si>
  <si>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</si>
  <si>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</si>
  <si>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</si>
  <si>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</si>
  <si>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</si>
  <si>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</si>
  <si>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</si>
  <si>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</si>
  <si>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</si>
  <si>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</si>
  <si>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</si>
  <si>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</si>
  <si>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</si>
  <si>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</si>
  <si>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</si>
  <si>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</si>
  <si>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</si>
  <si>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</si>
  <si>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</si>
  <si>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</si>
  <si>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</si>
  <si>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</si>
  <si>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</si>
  <si>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</si>
  <si>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</si>
  <si>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</si>
  <si>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</si>
  <si>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</si>
  <si>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</si>
  <si>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</si>
  <si>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</si>
  <si>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</si>
  <si>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</si>
  <si>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</si>
  <si>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</si>
  <si>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</si>
  <si>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</si>
  <si>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</si>
  <si>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</si>
  <si>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</si>
  <si>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</si>
  <si>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</si>
  <si>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</si>
  <si>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</si>
  <si>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</si>
  <si>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</si>
  <si>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</si>
  <si>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</si>
  <si>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</si>
  <si>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</si>
  <si>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</si>
  <si>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</si>
  <si>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</si>
  <si>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</si>
  <si>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</si>
  <si>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</si>
  <si>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</si>
  <si>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</si>
  <si>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</si>
  <si>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</si>
  <si>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</si>
  <si>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</si>
  <si>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</si>
  <si>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</si>
  <si>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</si>
  <si>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</si>
  <si>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</si>
  <si>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</si>
  <si>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</si>
  <si>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</si>
  <si>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</si>
  <si>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</si>
  <si>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</si>
  <si>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</si>
  <si>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</si>
  <si>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</si>
  <si>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</si>
  <si>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</si>
  <si>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</si>
  <si>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</si>
  <si>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</si>
  <si>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</si>
  <si>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</si>
  <si>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</si>
  <si>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</si>
  <si>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</si>
  <si>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</si>
  <si>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</si>
  <si>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</si>
  <si>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</si>
  <si>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</si>
  <si>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</si>
  <si>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</si>
  <si>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</si>
  <si>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</si>
  <si>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</si>
  <si>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</si>
  <si>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</si>
  <si>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</si>
  <si>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</si>
  <si>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</si>
  <si>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</si>
  <si>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</si>
  <si>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</si>
  <si>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</si>
  <si>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</si>
  <si>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</si>
  <si>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</si>
  <si>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</si>
  <si>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</si>
  <si>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</si>
  <si>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</si>
  <si>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</si>
  <si>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</si>
  <si>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</si>
  <si>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</si>
  <si>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</si>
  <si>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</si>
  <si>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</si>
  <si>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</si>
  <si>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</si>
  <si>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</si>
  <si>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</si>
  <si>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</si>
  <si>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</si>
  <si>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</si>
  <si>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</si>
  <si>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</si>
  <si>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</si>
  <si>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</si>
  <si>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</si>
  <si>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</si>
  <si>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</si>
  <si>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</si>
  <si>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</si>
  <si>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</si>
  <si>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</si>
  <si>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</si>
  <si>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</si>
  <si>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</si>
  <si>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</si>
  <si>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</si>
  <si>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</si>
  <si>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</si>
  <si>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</si>
  <si>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</si>
  <si>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</si>
  <si>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</si>
  <si>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</si>
  <si>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</si>
  <si>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</si>
  <si>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</si>
  <si>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</si>
  <si>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</si>
  <si>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</si>
  <si>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</si>
  <si>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</si>
  <si>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</si>
  <si>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</si>
  <si>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</si>
  <si>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</si>
  <si>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</si>
  <si>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</si>
  <si>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</si>
  <si>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</si>
  <si>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</si>
  <si>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</si>
  <si>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</si>
  <si>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</si>
  <si>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</si>
  <si>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</si>
  <si>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</si>
  <si>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</si>
  <si>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</si>
  <si>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</si>
  <si>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</si>
  <si>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</si>
  <si>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</si>
  <si>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</si>
  <si>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</si>
  <si>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</si>
  <si>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</si>
  <si>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</si>
  <si>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</si>
  <si>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</si>
  <si>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</si>
  <si>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</si>
  <si>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</si>
  <si>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</si>
  <si>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</si>
  <si>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</si>
  <si>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</si>
  <si>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</si>
  <si>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</si>
  <si>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</si>
  <si>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</si>
  <si>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</si>
  <si>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</si>
  <si>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</si>
  <si>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</si>
  <si>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</si>
  <si>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</si>
  <si>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</si>
  <si>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</si>
  <si>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</si>
  <si>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</si>
  <si>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</si>
  <si>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</si>
  <si>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</si>
  <si>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</si>
  <si>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</si>
  <si>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</si>
  <si>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</si>
  <si>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</si>
  <si>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</si>
  <si>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</si>
  <si>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</si>
  <si>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</si>
  <si>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</si>
  <si>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</si>
  <si>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</si>
  <si>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</si>
  <si>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</si>
  <si>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</si>
  <si>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</si>
  <si>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</si>
  <si>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</si>
  <si>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</si>
  <si>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</si>
  <si>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</si>
  <si>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</si>
  <si>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</si>
  <si>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</si>
  <si>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</si>
  <si>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</si>
  <si>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</si>
  <si>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</si>
  <si>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</si>
  <si>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</si>
  <si>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</si>
  <si>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</si>
  <si>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</si>
  <si>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</si>
  <si>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</si>
  <si>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</si>
  <si>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</si>
  <si>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</si>
  <si>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</si>
  <si>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</si>
  <si>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</si>
  <si>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</si>
  <si>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</si>
  <si>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</si>
  <si>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</si>
  <si>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</si>
  <si>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</si>
  <si>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</si>
  <si>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</si>
  <si>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</si>
  <si>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</si>
  <si>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</si>
  <si>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</si>
  <si>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</si>
  <si>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</si>
  <si>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</si>
  <si>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</si>
  <si>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</si>
  <si>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</si>
  <si>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</si>
  <si>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</si>
  <si>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</si>
  <si>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</si>
  <si>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</si>
  <si>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</si>
  <si>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</si>
  <si>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</si>
  <si>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</si>
  <si>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</si>
  <si>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</si>
  <si>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</si>
  <si>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</si>
  <si>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</si>
  <si>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</si>
  <si>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</si>
  <si>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</si>
  <si>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</si>
  <si>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</si>
  <si>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</si>
  <si>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</si>
  <si>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</si>
  <si>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</si>
  <si>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</si>
  <si>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</si>
  <si>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</si>
  <si>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</si>
  <si>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</si>
  <si>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</si>
  <si>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</si>
  <si>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</si>
  <si>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</si>
  <si>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</si>
  <si>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</si>
  <si>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</si>
  <si>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</si>
  <si>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</si>
  <si>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</si>
  <si>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</si>
  <si>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</si>
  <si>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</si>
  <si>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</si>
  <si>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</si>
  <si>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</si>
  <si>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</si>
  <si>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</si>
  <si>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</si>
  <si>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</si>
  <si>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</si>
  <si>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</si>
  <si>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</si>
  <si>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</si>
  <si>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</si>
  <si>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</si>
  <si>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</si>
  <si>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</si>
  <si>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</si>
  <si>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</si>
  <si>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</si>
  <si>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</si>
  <si>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</si>
  <si>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</si>
  <si>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</si>
  <si>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</si>
  <si>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</si>
  <si>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</si>
  <si>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</si>
  <si>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</si>
  <si>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</si>
  <si>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</si>
  <si>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</si>
  <si>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</si>
  <si>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</si>
  <si>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</si>
  <si>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</si>
  <si>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</si>
  <si>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</si>
  <si>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</si>
  <si>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</si>
  <si>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</si>
  <si>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</si>
  <si>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</si>
  <si>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</si>
  <si>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</si>
  <si>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</si>
  <si>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</si>
  <si>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</si>
  <si>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</si>
  <si>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</si>
  <si>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</si>
  <si>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</si>
  <si>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</si>
  <si>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</si>
  <si>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</si>
  <si>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</si>
  <si>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</si>
  <si>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</si>
  <si>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</si>
  <si>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</si>
  <si>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</si>
  <si>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</si>
  <si>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</si>
  <si>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</si>
  <si>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</si>
  <si>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</si>
  <si>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</si>
  <si>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</si>
  <si>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</si>
  <si>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</si>
  <si>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</si>
  <si>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</si>
  <si>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</si>
  <si>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</si>
  <si>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</si>
  <si>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</si>
  <si>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</si>
  <si>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</si>
  <si>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</si>
  <si>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</si>
  <si>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</si>
  <si>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</si>
  <si>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</si>
  <si>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</si>
  <si>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</si>
  <si>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</si>
  <si>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</si>
  <si>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</si>
  <si>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</si>
  <si>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</si>
  <si>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</si>
  <si>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</si>
  <si>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</si>
  <si>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</si>
  <si>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</si>
  <si>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</si>
  <si>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</si>
  <si>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</si>
  <si>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</si>
  <si>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</si>
  <si>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</si>
  <si>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</si>
  <si>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</si>
  <si>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</si>
  <si>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</si>
  <si>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</si>
  <si>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</si>
  <si>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</si>
  <si>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</si>
  <si>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</si>
  <si>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</si>
  <si>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</si>
  <si>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</si>
  <si>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</si>
  <si>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</si>
  <si>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</si>
  <si>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</si>
  <si>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</si>
  <si>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</si>
  <si>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</si>
  <si>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</si>
  <si>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</si>
  <si>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</si>
  <si>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</si>
  <si>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</si>
  <si>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</si>
  <si>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</si>
  <si>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</si>
  <si>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</si>
  <si>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</si>
  <si>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</si>
  <si>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</si>
  <si>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</si>
  <si>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</si>
  <si>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</si>
  <si>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</si>
  <si>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</si>
  <si>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</si>
  <si>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</si>
  <si>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</si>
  <si>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</si>
  <si>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</si>
  <si>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</si>
  <si>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</si>
  <si>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</si>
  <si>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</si>
  <si>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</si>
  <si>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</si>
  <si>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</si>
  <si>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</si>
  <si>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</si>
  <si>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</si>
  <si>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</si>
  <si>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</si>
  <si>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</si>
  <si>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</si>
  <si>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</si>
  <si>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</si>
  <si>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</si>
  <si>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</si>
  <si>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</si>
  <si>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</si>
  <si>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</si>
  <si>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</si>
  <si>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</si>
  <si>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</si>
  <si>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</si>
  <si>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</si>
  <si>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</si>
  <si>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</si>
  <si>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</si>
  <si>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</si>
  <si>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</si>
  <si>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</si>
  <si>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</si>
  <si>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</si>
  <si>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</si>
  <si>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</si>
  <si>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</si>
  <si>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</si>
  <si>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</si>
  <si>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</si>
  <si>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</si>
  <si>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</si>
  <si>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</si>
  <si>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</si>
  <si>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</si>
  <si>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</si>
  <si>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</si>
  <si>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</si>
  <si>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</si>
  <si>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</si>
  <si>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</si>
  <si>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</si>
  <si>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</si>
  <si>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</si>
  <si>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</si>
  <si>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</si>
  <si>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</si>
  <si>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</si>
  <si>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</si>
  <si>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</si>
  <si>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</si>
  <si>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</si>
  <si>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</si>
  <si>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</si>
  <si>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</si>
  <si>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</si>
  <si>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</si>
  <si>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</si>
  <si>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</si>
  <si>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</si>
  <si>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</si>
  <si>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</si>
  <si>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</si>
  <si>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</si>
  <si>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</si>
  <si>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</si>
  <si>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</si>
  <si>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</si>
  <si>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</si>
  <si>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</si>
  <si>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</si>
  <si>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</si>
  <si>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</si>
  <si>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</si>
  <si>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</si>
  <si>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</si>
  <si>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</si>
  <si>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</si>
  <si>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</si>
  <si>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</si>
  <si>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</si>
  <si>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</si>
  <si>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</si>
  <si>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</si>
  <si>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</si>
  <si>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</si>
  <si>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</si>
  <si>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</si>
  <si>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</si>
  <si>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</si>
  <si>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</si>
  <si>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</si>
  <si>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</si>
  <si>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</si>
  <si>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</si>
  <si>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</si>
  <si>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</si>
  <si>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</si>
  <si>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</si>
  <si>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</si>
  <si>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</si>
  <si>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</si>
  <si>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</si>
  <si>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</si>
  <si>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</si>
  <si>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</si>
  <si>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</si>
  <si>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</si>
  <si>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</si>
  <si>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</si>
  <si>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</si>
  <si>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</si>
  <si>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</si>
  <si>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</si>
  <si>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</si>
  <si>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</si>
  <si>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</si>
  <si>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</si>
  <si>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</si>
  <si>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</si>
  <si>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</si>
  <si>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</si>
  <si>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</si>
  <si>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</si>
  <si>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</si>
  <si>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</si>
  <si>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</si>
  <si>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</si>
  <si>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</si>
  <si>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</si>
  <si>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</si>
  <si>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</si>
  <si>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</si>
  <si>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</si>
  <si>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</si>
  <si>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</si>
  <si>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</si>
  <si>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</si>
  <si>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</si>
  <si>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</si>
  <si>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</si>
  <si>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</si>
  <si>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</si>
  <si>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</si>
  <si>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</si>
  <si>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</si>
  <si>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</si>
  <si>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</si>
  <si>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</si>
  <si>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</si>
  <si>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</si>
  <si>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</si>
  <si>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</si>
  <si>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</si>
  <si>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</si>
  <si>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</si>
  <si>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</si>
  <si>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</si>
  <si>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</si>
  <si>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</si>
  <si>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</si>
  <si>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</si>
  <si>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</si>
  <si>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</si>
  <si>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</si>
  <si>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</si>
  <si>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</si>
  <si>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</si>
  <si>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</si>
  <si>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</si>
  <si>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</si>
  <si>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</si>
  <si>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</si>
  <si>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</si>
  <si>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</si>
  <si>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</si>
  <si>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</si>
  <si>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</si>
  <si>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</si>
  <si>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</si>
  <si>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</si>
  <si>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</si>
  <si>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</si>
  <si>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</si>
  <si>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</si>
  <si>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</si>
  <si>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</si>
  <si>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</si>
  <si>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</si>
  <si>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</si>
  <si>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</si>
  <si>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</si>
  <si>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</si>
  <si>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</si>
  <si>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</si>
  <si>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</si>
  <si>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</si>
  <si>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</si>
  <si>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</si>
  <si>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</si>
  <si>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</si>
  <si>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</si>
  <si>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</si>
  <si>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</si>
  <si>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</si>
  <si>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</si>
  <si>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</si>
  <si>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</si>
  <si>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</si>
  <si>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</si>
  <si>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</si>
  <si>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</si>
  <si>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</si>
  <si>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</si>
  <si>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</si>
  <si>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</si>
  <si>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</si>
  <si>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</si>
  <si>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</si>
  <si>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</si>
  <si>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</si>
  <si>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</si>
  <si>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</si>
  <si>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</si>
  <si>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</si>
  <si>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</si>
  <si>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</si>
  <si>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</si>
  <si>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</si>
  <si>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</si>
  <si>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</si>
  <si>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</si>
  <si>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</si>
  <si>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</si>
  <si>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</si>
  <si>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</si>
  <si>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</si>
  <si>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</si>
  <si>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</si>
  <si>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</si>
  <si>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</si>
  <si>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</si>
  <si>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</si>
  <si>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</si>
  <si>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</si>
  <si>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</si>
  <si>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</si>
  <si>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</si>
  <si>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</si>
  <si>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</si>
  <si>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</si>
  <si>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</si>
  <si>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</si>
  <si>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</si>
  <si>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</si>
  <si>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</si>
  <si>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</si>
  <si>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</si>
  <si>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</si>
  <si>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</si>
  <si>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</si>
  <si>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</si>
  <si>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</si>
  <si>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</si>
  <si>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</si>
  <si>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</si>
  <si>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</si>
  <si>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</si>
  <si>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</si>
  <si>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</si>
  <si>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</si>
  <si>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</si>
  <si>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</si>
  <si>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</si>
  <si>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</si>
  <si>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</si>
  <si>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</si>
  <si>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</si>
  <si>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</si>
  <si>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</si>
  <si>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</si>
  <si>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</si>
  <si>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</si>
  <si>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</si>
  <si>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</si>
  <si>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</si>
  <si>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</si>
  <si>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</si>
  <si>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</si>
  <si>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</si>
  <si>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</si>
  <si>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</si>
  <si>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</si>
  <si>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</si>
  <si>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</si>
  <si>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</si>
  <si>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</si>
  <si>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</si>
  <si>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</si>
  <si>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</si>
  <si>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</si>
  <si>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</si>
  <si>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</si>
  <si>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</si>
  <si>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</si>
  <si>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</si>
  <si>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</si>
  <si>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</si>
  <si>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</si>
  <si>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</si>
  <si>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</si>
  <si>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</si>
  <si>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</si>
  <si>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</si>
  <si>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</si>
  <si>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</si>
  <si>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</si>
  <si>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</si>
  <si>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</si>
  <si>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</si>
  <si>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</si>
  <si>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</si>
  <si>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</si>
  <si>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</si>
  <si>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</si>
  <si>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</si>
  <si>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</si>
  <si>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</si>
  <si>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</si>
  <si>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</si>
  <si>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</si>
  <si>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</si>
  <si>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</si>
  <si>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</si>
  <si>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</si>
  <si>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</si>
  <si>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</si>
  <si>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</si>
  <si>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</si>
  <si>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</si>
  <si>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</si>
  <si>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</si>
  <si>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</si>
  <si>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</si>
  <si>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</si>
  <si>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</si>
  <si>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</si>
  <si>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</si>
  <si>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</si>
  <si>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</si>
  <si>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</si>
  <si>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</si>
  <si>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</si>
  <si>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</si>
  <si>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</si>
  <si>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</si>
  <si>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</si>
  <si>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</si>
  <si>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</si>
  <si>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</si>
  <si>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</si>
  <si>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</si>
  <si>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</si>
  <si>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</si>
  <si>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</si>
  <si>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</si>
  <si>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</si>
  <si>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</si>
  <si>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</si>
  <si>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</si>
  <si>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</si>
  <si>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</si>
  <si>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</si>
  <si>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</si>
  <si>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</si>
  <si>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</si>
  <si>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</si>
  <si>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</si>
  <si>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</si>
  <si>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</si>
  <si>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</si>
  <si>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</si>
  <si>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</si>
  <si>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</si>
  <si>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</si>
  <si>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</si>
  <si>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</si>
  <si>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</si>
  <si>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</si>
  <si>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</si>
  <si>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</si>
  <si>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</si>
  <si>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</si>
  <si>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</si>
  <si>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</si>
  <si>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</si>
  <si>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</si>
  <si>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</si>
  <si>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</si>
  <si>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</si>
  <si>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</si>
  <si>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</si>
  <si>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</si>
  <si>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</si>
  <si>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</si>
  <si>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</si>
  <si>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</si>
  <si>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</si>
  <si>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</si>
  <si>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</si>
  <si>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</si>
  <si>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</si>
  <si>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</si>
  <si>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</si>
  <si>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</si>
  <si>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</si>
  <si>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</si>
  <si>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</si>
  <si>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</si>
  <si>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</si>
  <si>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</si>
  <si>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</si>
  <si>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</si>
  <si>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</si>
  <si>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</si>
  <si>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</si>
  <si>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</si>
  <si>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</si>
  <si>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</si>
  <si>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</si>
  <si>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</si>
  <si>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</si>
  <si>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</si>
  <si>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</si>
  <si>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</si>
  <si>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</si>
  <si>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</si>
  <si>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</si>
  <si>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</si>
  <si>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</si>
  <si>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</si>
  <si>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</si>
  <si>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</si>
  <si>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</si>
  <si>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</si>
  <si>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</si>
  <si>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</si>
  <si>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</si>
  <si>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</si>
  <si>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</si>
  <si>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</si>
  <si>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</si>
  <si>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</si>
  <si>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</si>
  <si>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</si>
  <si>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</si>
  <si>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</si>
  <si>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</si>
  <si>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</si>
  <si>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</si>
  <si>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</si>
  <si>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</si>
  <si>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</si>
  <si>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</si>
  <si>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</si>
  <si>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</si>
  <si>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</si>
  <si>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</si>
  <si>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</si>
  <si>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</si>
  <si>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</si>
  <si>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</si>
  <si>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</si>
  <si>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</si>
  <si>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</si>
  <si>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</si>
  <si>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</si>
  <si>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</si>
  <si>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</si>
  <si>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</si>
  <si>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</si>
  <si>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</si>
  <si>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</si>
  <si>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</si>
  <si>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</si>
  <si>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</si>
  <si>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</si>
  <si>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</si>
  <si>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</si>
  <si>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</si>
  <si>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</si>
  <si>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</si>
  <si>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</si>
  <si>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</si>
  <si>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</si>
  <si>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</si>
  <si>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</si>
  <si>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</si>
  <si>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</si>
  <si>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</si>
  <si>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</si>
  <si>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</si>
  <si>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</si>
  <si>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</si>
  <si>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</si>
  <si>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</si>
  <si>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</si>
  <si>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</si>
  <si>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</si>
  <si>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</si>
  <si>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</si>
  <si>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</si>
  <si>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</si>
  <si>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</si>
  <si>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</si>
  <si>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</si>
  <si>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</si>
  <si>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</si>
  <si>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</si>
  <si>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</si>
  <si>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</si>
  <si>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</si>
  <si>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</si>
  <si>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</si>
  <si>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</si>
  <si>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</si>
  <si>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</si>
  <si>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</si>
  <si>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</si>
  <si>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</si>
  <si>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</si>
  <si>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</si>
  <si>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</si>
  <si>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</si>
  <si>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</si>
  <si>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</si>
  <si>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</si>
  <si>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</si>
  <si>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</si>
  <si>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</si>
  <si>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</si>
  <si>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</si>
  <si>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</si>
  <si>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</si>
  <si>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</si>
  <si>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</si>
  <si>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</si>
  <si>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</si>
  <si>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</si>
  <si>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</si>
  <si>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</si>
  <si>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</si>
  <si>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</si>
  <si>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</si>
  <si>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</si>
  <si>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</si>
  <si>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</si>
  <si>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</si>
  <si>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</si>
  <si>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</si>
  <si>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</si>
  <si>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</si>
  <si>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</si>
  <si>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</si>
  <si>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</si>
  <si>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</si>
  <si>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</si>
  <si>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</si>
  <si>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</si>
  <si>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</si>
  <si>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</si>
  <si>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</si>
  <si>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</si>
  <si>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</si>
  <si>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</si>
  <si>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</si>
  <si>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</si>
  <si>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</si>
  <si>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</si>
  <si>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</si>
  <si>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</si>
  <si>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</si>
  <si>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</si>
  <si>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</si>
  <si>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</si>
  <si>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</si>
  <si>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</si>
  <si>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</si>
  <si>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</si>
  <si>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</si>
  <si>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</si>
  <si>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</si>
  <si>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</si>
  <si>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</si>
  <si>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</si>
  <si>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</si>
  <si>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</si>
  <si>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</si>
  <si>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</si>
  <si>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</si>
  <si>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</si>
  <si>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</si>
  <si>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</si>
  <si>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</si>
  <si>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</si>
  <si>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</si>
  <si>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</si>
  <si>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</si>
  <si>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</si>
  <si>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</si>
  <si>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</si>
  <si>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</si>
  <si>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</si>
  <si>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</si>
  <si>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</si>
  <si>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</si>
  <si>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</si>
  <si>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</si>
  <si>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</si>
  <si>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</si>
  <si>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</si>
  <si>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</si>
  <si>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</si>
  <si>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</si>
  <si>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</si>
  <si>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</si>
  <si>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</si>
  <si>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</si>
  <si>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</si>
  <si>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</si>
  <si>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</si>
  <si>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</si>
  <si>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</si>
  <si>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</si>
  <si>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</si>
  <si>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</si>
  <si>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</si>
  <si>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</si>
  <si>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</si>
  <si>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</si>
  <si>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</si>
  <si>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</si>
  <si>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</si>
  <si>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</si>
  <si>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</si>
  <si>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</si>
  <si>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</si>
  <si>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</si>
  <si>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</si>
  <si>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</si>
  <si>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</si>
  <si>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</si>
  <si>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</si>
  <si>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</si>
  <si>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</si>
  <si>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</si>
  <si>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</si>
  <si>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</si>
  <si>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</si>
  <si>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</si>
  <si>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</si>
  <si>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</si>
  <si>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</si>
  <si>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</si>
  <si>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</si>
  <si>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</si>
  <si>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</si>
  <si>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</si>
  <si>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</si>
  <si>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</si>
  <si>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</si>
  <si>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</si>
  <si>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</si>
  <si>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</si>
  <si>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</si>
  <si>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</si>
  <si>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</si>
  <si>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</si>
  <si>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</si>
  <si>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</si>
  <si>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</si>
  <si>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</si>
  <si>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</si>
  <si>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</si>
  <si>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</si>
  <si>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</si>
  <si>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</si>
  <si>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</si>
  <si>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</si>
  <si>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</si>
  <si>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</si>
  <si>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</si>
  <si>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</si>
  <si>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</si>
  <si>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</si>
  <si>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</si>
  <si>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</si>
  <si>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</si>
  <si>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</si>
  <si>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</si>
  <si>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</si>
  <si>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</si>
  <si>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</si>
  <si>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</si>
  <si>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</si>
  <si>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</si>
  <si>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</si>
  <si>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</si>
  <si>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</si>
  <si>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</si>
  <si>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</si>
  <si>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</si>
  <si>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</si>
  <si>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</si>
  <si>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</si>
  <si>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</si>
  <si>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</si>
  <si>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</si>
  <si>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</si>
  <si>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</si>
  <si>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</si>
  <si>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</si>
  <si>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</si>
  <si>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</si>
  <si>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</si>
  <si>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</si>
  <si>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</si>
  <si>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</si>
  <si>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</si>
  <si>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</si>
  <si>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</si>
  <si>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</si>
  <si>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</si>
  <si>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</si>
  <si>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</si>
  <si>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</si>
  <si>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</si>
  <si>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</si>
  <si>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</si>
  <si>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</si>
  <si>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</si>
  <si>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</si>
  <si>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</si>
  <si>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</si>
  <si>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</si>
  <si>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</si>
  <si>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</si>
  <si>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</si>
  <si>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</si>
  <si>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</si>
  <si>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</si>
  <si>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</si>
  <si>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</si>
  <si>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</si>
  <si>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</si>
  <si>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</si>
  <si>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</si>
  <si>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</si>
  <si>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</si>
  <si>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</si>
  <si>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</si>
  <si>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</si>
  <si>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</si>
  <si>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</si>
  <si>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</si>
  <si>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</si>
  <si>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</si>
  <si>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</si>
  <si>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</si>
  <si>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</si>
  <si>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</si>
  <si>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</si>
  <si>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</si>
  <si>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</si>
  <si>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</si>
  <si>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</si>
  <si>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</si>
  <si>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</si>
  <si>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</si>
  <si>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</si>
  <si>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</si>
  <si>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</si>
  <si>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</si>
  <si>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</si>
  <si>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</si>
  <si>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</si>
  <si>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</si>
  <si>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</si>
  <si>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</si>
  <si>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</si>
  <si>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</si>
  <si>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</si>
  <si>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</si>
  <si>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</si>
  <si>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</si>
  <si>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</si>
  <si>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</si>
  <si>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</si>
  <si>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</si>
  <si>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</si>
  <si>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</si>
  <si>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</si>
  <si>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</si>
  <si>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</si>
  <si>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</si>
  <si>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</si>
  <si>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</si>
  <si>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</si>
  <si>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</si>
  <si>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</si>
  <si>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</si>
  <si>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</si>
  <si>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</si>
  <si>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</si>
  <si>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</si>
  <si>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</si>
  <si>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</si>
  <si>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</si>
  <si>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</si>
  <si>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</si>
  <si>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</si>
  <si>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</si>
  <si>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</si>
  <si>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</si>
  <si>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</si>
  <si>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</si>
  <si>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</si>
  <si>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</si>
  <si>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</si>
  <si>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</si>
  <si>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</si>
  <si>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</si>
  <si>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</si>
  <si>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</si>
  <si>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</si>
  <si>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</si>
  <si>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</si>
  <si>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</si>
  <si>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</si>
  <si>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</si>
  <si>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</si>
  <si>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</si>
  <si>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</si>
  <si>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</si>
  <si>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</si>
  <si>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</si>
  <si>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</si>
  <si>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</si>
  <si>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</si>
  <si>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</si>
  <si>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</si>
  <si>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</si>
  <si>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</si>
  <si>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</si>
  <si>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</si>
  <si>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</si>
  <si>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</si>
  <si>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</si>
  <si>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</si>
  <si>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</si>
  <si>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</si>
  <si>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</si>
  <si>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</si>
  <si>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</si>
  <si>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</si>
  <si>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</si>
  <si>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</si>
  <si>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</si>
  <si>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</si>
  <si>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</si>
  <si>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</si>
  <si>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</si>
  <si>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</si>
  <si>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</si>
  <si>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</si>
  <si>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</si>
  <si>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</si>
  <si>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</si>
  <si>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</si>
  <si>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</si>
  <si>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</si>
  <si>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</si>
  <si>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</si>
  <si>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</si>
  <si>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</si>
  <si>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</si>
  <si>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</si>
  <si>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</si>
  <si>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</si>
  <si>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</si>
  <si>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</si>
  <si>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</si>
  <si>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</si>
  <si>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</si>
  <si>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</si>
  <si>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</si>
  <si>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</si>
  <si>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</si>
  <si>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</si>
  <si>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</si>
  <si>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</si>
  <si>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</si>
  <si>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</si>
  <si>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</si>
  <si>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</si>
  <si>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</si>
  <si>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</si>
  <si>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</si>
  <si>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</si>
  <si>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</si>
  <si>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</si>
  <si>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</si>
  <si>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</si>
  <si>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</si>
  <si>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</si>
  <si>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</si>
  <si>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</si>
  <si>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</si>
  <si>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</si>
  <si>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</si>
  <si>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</si>
  <si>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</si>
  <si>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</si>
  <si>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</si>
  <si>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</si>
  <si>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</si>
  <si>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</si>
  <si>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</si>
  <si>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</si>
  <si>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</si>
  <si>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</si>
  <si>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</si>
  <si>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</si>
  <si>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</si>
  <si>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</si>
  <si>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</si>
  <si>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</si>
  <si>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</si>
  <si>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</si>
  <si>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</si>
  <si>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</si>
  <si>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</si>
  <si>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</si>
  <si>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</si>
  <si>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</si>
  <si>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</si>
  <si>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</si>
  <si>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</si>
  <si>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</si>
  <si>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</si>
  <si>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</si>
  <si>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</si>
  <si>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</si>
  <si>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</si>
  <si>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</si>
  <si>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</si>
  <si>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</si>
  <si>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</si>
  <si>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</si>
  <si>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</si>
  <si>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</si>
  <si>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</si>
  <si>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</si>
  <si>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</si>
  <si>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</si>
  <si>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</si>
  <si>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</si>
  <si>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</si>
  <si>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</si>
  <si>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</si>
  <si>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</si>
  <si>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</si>
  <si>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</si>
  <si>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</si>
  <si>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</si>
  <si>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</si>
  <si>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</si>
  <si>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</si>
  <si>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</si>
  <si>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</si>
  <si>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</si>
  <si>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</si>
  <si>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</si>
  <si>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</si>
  <si>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</si>
  <si>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</si>
  <si>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</si>
  <si>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</si>
  <si>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</si>
  <si>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</si>
  <si>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</si>
  <si>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</si>
  <si>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</si>
  <si>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</si>
  <si>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</si>
  <si>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</si>
  <si>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</si>
  <si>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</si>
  <si>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</si>
  <si>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</si>
  <si>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</si>
  <si>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</si>
  <si>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</si>
  <si>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</si>
  <si>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</si>
  <si>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</si>
  <si>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</si>
  <si>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</si>
  <si>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</si>
  <si>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</si>
  <si>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</si>
  <si>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</si>
  <si>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</si>
  <si>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</si>
  <si>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</si>
  <si>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</si>
  <si>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</si>
  <si>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</si>
  <si>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</si>
  <si>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</si>
  <si>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</si>
  <si>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</si>
  <si>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</si>
  <si>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</si>
  <si>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</si>
  <si>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</si>
  <si>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</si>
  <si>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</si>
  <si>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</si>
  <si>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</si>
  <si>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</si>
  <si>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</si>
  <si>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</si>
  <si>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</si>
  <si>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</si>
  <si>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</si>
  <si>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</si>
  <si>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</si>
  <si>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</si>
  <si>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</si>
  <si>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</si>
  <si>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</si>
  <si>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</si>
  <si>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</si>
  <si>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</si>
  <si>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</si>
  <si>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</si>
  <si>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</si>
  <si>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</si>
  <si>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</si>
  <si>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</si>
  <si>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</si>
  <si>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</si>
  <si>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</si>
  <si>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</si>
  <si>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</si>
  <si>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</si>
  <si>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</si>
  <si>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</si>
  <si>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</si>
  <si>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</si>
  <si>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</si>
  <si>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</si>
  <si>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</si>
  <si>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</si>
  <si>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</si>
  <si>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</si>
  <si>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</si>
  <si>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</si>
  <si>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</si>
  <si>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</si>
  <si>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</si>
  <si>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</si>
  <si>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</si>
  <si>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</si>
  <si>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</si>
  <si>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</si>
  <si>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</si>
  <si>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</si>
  <si>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</si>
  <si>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</si>
  <si>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</si>
  <si>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</si>
  <si>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</si>
  <si>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</si>
  <si>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</si>
  <si>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</si>
  <si>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</si>
  <si>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</si>
  <si>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</si>
  <si>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</si>
  <si>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</si>
  <si>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</si>
  <si>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</si>
  <si>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</si>
  <si>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</si>
  <si>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</si>
  <si>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</si>
  <si>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</si>
  <si>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</si>
  <si>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</si>
  <si>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</si>
  <si>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</si>
  <si>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</si>
  <si>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</si>
  <si>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</si>
  <si>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</si>
  <si>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</si>
  <si>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</si>
  <si>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</si>
  <si>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</si>
  <si>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</si>
  <si>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</si>
  <si>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</si>
  <si>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</si>
  <si>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</si>
  <si>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</si>
  <si>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</si>
  <si>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</si>
  <si>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</si>
  <si>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</si>
  <si>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</si>
  <si>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</si>
  <si>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</si>
  <si>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</si>
  <si>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</si>
  <si>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</si>
  <si>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</si>
  <si>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</si>
  <si>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</si>
  <si>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</si>
  <si>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</si>
  <si>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</si>
  <si>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</si>
  <si>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</si>
  <si>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</si>
  <si>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</si>
  <si>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</si>
  <si>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</si>
  <si>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</si>
  <si>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</si>
  <si>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</si>
  <si>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</si>
  <si>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</si>
  <si>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</si>
  <si>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</si>
  <si>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</si>
  <si>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</si>
  <si>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</si>
  <si>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</si>
  <si>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</si>
  <si>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</si>
  <si>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</si>
  <si>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</si>
  <si>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</si>
  <si>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</si>
  <si>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</si>
  <si>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</si>
  <si>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</si>
  <si>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</si>
  <si>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</si>
  <si>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</si>
  <si>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</si>
  <si>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</si>
  <si>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</si>
  <si>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</si>
  <si>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</si>
  <si>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</si>
  <si>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</si>
  <si>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</si>
  <si>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</si>
  <si>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</si>
  <si>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</si>
  <si>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</si>
  <si>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</si>
  <si>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</si>
  <si>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</si>
  <si>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</si>
  <si>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</si>
  <si>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</si>
  <si>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</si>
  <si>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</si>
  <si>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</si>
  <si>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</si>
  <si>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</si>
  <si>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</si>
  <si>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</si>
  <si>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</si>
  <si>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</si>
  <si>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</si>
  <si>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</si>
  <si>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</si>
  <si>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</si>
  <si>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</si>
  <si>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</si>
  <si>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</si>
  <si>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</si>
  <si>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</si>
  <si>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</si>
  <si>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</si>
  <si>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</si>
  <si>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</si>
  <si>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</si>
  <si>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</si>
  <si>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</si>
  <si>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</si>
  <si>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</si>
  <si>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</si>
  <si>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</si>
  <si>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</si>
  <si>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</si>
  <si>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</si>
  <si>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</si>
  <si>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</si>
  <si>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</si>
  <si>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</si>
  <si>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</si>
  <si>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</si>
  <si>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</si>
  <si>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</si>
  <si>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</si>
  <si>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</si>
  <si>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</si>
  <si>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</si>
  <si>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</si>
  <si>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</si>
  <si>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</si>
  <si>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</si>
  <si>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</si>
  <si>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</si>
  <si>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</si>
  <si>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</si>
  <si>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</si>
  <si>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</si>
  <si>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</si>
  <si>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</si>
  <si>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</si>
  <si>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</si>
  <si>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</si>
  <si>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</si>
  <si>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</si>
  <si>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</si>
  <si>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</si>
  <si>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</si>
  <si>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</si>
  <si>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</si>
  <si>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</si>
  <si>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</si>
  <si>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</si>
  <si>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</si>
  <si>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</si>
  <si>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</si>
  <si>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</si>
  <si>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</si>
  <si>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</si>
  <si>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</si>
  <si>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</si>
  <si>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</si>
  <si>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</si>
  <si>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</si>
  <si>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</si>
  <si>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</si>
  <si>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</si>
  <si>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</si>
  <si>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</si>
  <si>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</si>
  <si>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</si>
  <si>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</si>
  <si>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</si>
  <si>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</si>
  <si>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</si>
  <si>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</si>
  <si>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</si>
  <si>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</si>
  <si>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</si>
  <si>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</si>
  <si>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</si>
  <si>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</si>
  <si>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</si>
  <si>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</si>
  <si>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</si>
  <si>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</si>
  <si>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</si>
  <si>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</si>
  <si>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</si>
  <si>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</si>
  <si>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</si>
  <si>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</si>
  <si>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</si>
  <si>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</si>
  <si>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</si>
  <si>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</si>
  <si>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</si>
  <si>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</si>
  <si>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</si>
  <si>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</si>
  <si>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</si>
  <si>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</si>
  <si>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</si>
  <si>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</si>
  <si>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</si>
  <si>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</si>
  <si>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</si>
  <si>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</si>
  <si>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</si>
  <si>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</si>
  <si>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</si>
  <si>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</si>
  <si>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</si>
  <si>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</si>
  <si>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</si>
  <si>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</si>
  <si>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</si>
  <si>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</si>
  <si>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</si>
  <si>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</si>
  <si>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</si>
  <si>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</si>
  <si>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</si>
  <si>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</si>
  <si>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</si>
  <si>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</si>
  <si>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</si>
  <si>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</si>
  <si>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</si>
  <si>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</si>
  <si>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</si>
  <si>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</si>
  <si>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</si>
  <si>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</si>
  <si>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</si>
  <si>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</si>
  <si>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</si>
  <si>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</si>
  <si>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</si>
  <si>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</si>
  <si>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</si>
  <si>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</si>
  <si>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</si>
  <si>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</si>
  <si>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</si>
  <si>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</si>
  <si>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</si>
  <si>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</si>
  <si>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</si>
  <si>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</si>
  <si>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</si>
  <si>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</si>
  <si>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</si>
  <si>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</si>
  <si>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</si>
  <si>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</si>
  <si>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</si>
  <si>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</si>
  <si>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</si>
  <si>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</si>
  <si>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</si>
  <si>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</si>
  <si>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</si>
  <si>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</si>
  <si>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</si>
  <si>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</si>
  <si>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</si>
  <si>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</si>
  <si>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</si>
  <si>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</si>
  <si>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</si>
  <si>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</si>
  <si>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</si>
  <si>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</si>
  <si>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</si>
  <si>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</si>
  <si>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</si>
  <si>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</si>
  <si>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</si>
  <si>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</si>
  <si>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</si>
  <si>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</si>
  <si>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</si>
  <si>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</si>
  <si>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</si>
  <si>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</si>
  <si>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</si>
  <si>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</si>
  <si>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</si>
  <si>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</si>
  <si>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</si>
  <si>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</si>
  <si>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</si>
  <si>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</si>
  <si>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</si>
  <si>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</si>
  <si>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</si>
  <si>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</si>
  <si>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</si>
  <si>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</si>
  <si>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</si>
  <si>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</si>
  <si>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</si>
  <si>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</si>
  <si>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</si>
  <si>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</si>
  <si>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</si>
  <si>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</si>
  <si>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</si>
  <si>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</si>
  <si>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</si>
  <si>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</si>
  <si>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</si>
  <si>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</si>
  <si>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</si>
  <si>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</si>
  <si>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</si>
  <si>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</si>
  <si>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</si>
  <si>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</si>
  <si>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</si>
  <si>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</si>
  <si>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</si>
  <si>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</si>
  <si>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</si>
  <si>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</si>
  <si>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</si>
  <si>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</si>
  <si>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</si>
  <si>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</si>
  <si>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</si>
  <si>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</si>
  <si>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</si>
  <si>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</si>
  <si>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</si>
  <si>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</si>
  <si>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</si>
  <si>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</si>
  <si>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</si>
  <si>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</si>
  <si>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</si>
  <si>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</si>
  <si>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</si>
  <si>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</si>
  <si>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</si>
  <si>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</si>
  <si>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</si>
  <si>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</si>
  <si>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</si>
  <si>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</si>
  <si>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</si>
  <si>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</si>
  <si>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</si>
  <si>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</si>
  <si>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</si>
  <si>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</si>
  <si>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</si>
  <si>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</si>
  <si>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</si>
  <si>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</si>
  <si>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</si>
  <si>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</si>
  <si>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</si>
  <si>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</si>
  <si>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</si>
  <si>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</si>
  <si>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</si>
  <si>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</si>
  <si>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</si>
  <si>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</si>
  <si>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</si>
  <si>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</si>
  <si>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</si>
  <si>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</si>
  <si>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</si>
  <si>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</si>
  <si>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</si>
  <si>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</si>
  <si>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</si>
  <si>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</si>
  <si>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</si>
  <si>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</si>
  <si>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</si>
  <si>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</si>
  <si>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</si>
  <si>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</si>
  <si>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</si>
  <si>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</si>
  <si>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</si>
  <si>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</si>
  <si>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</si>
  <si>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</si>
  <si>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</si>
  <si>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</si>
  <si>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</si>
  <si>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</si>
  <si>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</si>
  <si>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</si>
  <si>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</si>
  <si>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</si>
  <si>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</si>
  <si>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</si>
  <si>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</si>
  <si>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</si>
  <si>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</si>
  <si>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</si>
  <si>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</si>
  <si>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</si>
  <si>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</si>
  <si>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</si>
  <si>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</si>
  <si>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</si>
  <si>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</si>
  <si>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</si>
  <si>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</si>
  <si>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</si>
  <si>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</si>
  <si>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</si>
  <si>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</si>
  <si>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</si>
  <si>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</si>
  <si>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</si>
  <si>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</si>
  <si>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</si>
  <si>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</si>
  <si>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</si>
  <si>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</si>
  <si>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</si>
  <si>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</si>
  <si>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</si>
  <si>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</si>
  <si>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</si>
  <si>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</si>
  <si>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</si>
  <si>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</si>
  <si>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</si>
  <si>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</si>
  <si>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</si>
  <si>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</si>
  <si>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</si>
  <si>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</si>
  <si>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</si>
  <si>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</si>
  <si>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</si>
  <si>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</si>
  <si>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</si>
  <si>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</si>
  <si>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</si>
  <si>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</si>
  <si>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</si>
  <si>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</si>
  <si>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</si>
  <si>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</si>
  <si>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</si>
  <si>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</si>
  <si>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</si>
  <si>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</si>
  <si>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</si>
  <si>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</si>
  <si>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</si>
  <si>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</si>
  <si>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</si>
  <si>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</si>
  <si>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</si>
  <si>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</si>
  <si>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</si>
  <si>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</si>
  <si>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</si>
  <si>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</si>
  <si>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</si>
  <si>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</si>
  <si>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</si>
  <si>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</si>
  <si>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</si>
  <si>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</si>
  <si>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</si>
  <si>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</si>
  <si>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</si>
  <si>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</si>
  <si>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</si>
  <si>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</si>
  <si>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</si>
  <si>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</si>
  <si>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</si>
  <si>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</si>
  <si>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</si>
  <si>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</si>
  <si>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</si>
  <si>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</si>
  <si>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</si>
  <si>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</si>
  <si>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</si>
  <si>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</si>
  <si>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</si>
  <si>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</si>
  <si>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</si>
  <si>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</si>
  <si>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</si>
  <si>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</si>
  <si>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</si>
  <si>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</si>
  <si>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</si>
  <si>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</si>
  <si>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</si>
  <si>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</si>
  <si>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</si>
  <si>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</si>
  <si>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</si>
  <si>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</si>
  <si>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</si>
  <si>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</si>
  <si>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</si>
  <si>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</si>
  <si>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</si>
  <si>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</si>
  <si>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</si>
  <si>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</si>
  <si>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</si>
  <si>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</si>
  <si>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</si>
  <si>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</si>
  <si>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</si>
  <si>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</si>
  <si>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</si>
  <si>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</si>
  <si>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</si>
  <si>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</si>
  <si>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</si>
  <si>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</si>
  <si>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</si>
  <si>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</si>
  <si>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</si>
  <si>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</si>
  <si>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</si>
  <si>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</si>
  <si>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</si>
  <si>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</si>
  <si>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</si>
  <si>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</si>
  <si>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</si>
  <si>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</si>
  <si>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</si>
  <si>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</si>
  <si>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</si>
  <si>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</si>
  <si>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</si>
  <si>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</si>
  <si>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</si>
  <si>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</si>
  <si>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</si>
  <si>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</si>
  <si>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</si>
  <si>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</si>
  <si>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</si>
  <si>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</si>
  <si>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</si>
  <si>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</si>
  <si>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</si>
  <si>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</si>
  <si>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</si>
  <si>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</si>
  <si>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</si>
  <si>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</si>
  <si>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</si>
  <si>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</si>
  <si>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</si>
  <si>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</si>
  <si>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</si>
  <si>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</si>
  <si>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</si>
  <si>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</si>
  <si>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</si>
  <si>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</si>
  <si>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</si>
  <si>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</si>
  <si>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</si>
  <si>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</si>
  <si>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</si>
  <si>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</si>
  <si>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</si>
  <si>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</si>
  <si>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</si>
  <si>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</si>
  <si>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</si>
  <si>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</si>
  <si>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</si>
  <si>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</si>
  <si>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</si>
  <si>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</si>
  <si>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</si>
  <si>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</si>
  <si>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</si>
  <si>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</si>
  <si>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</si>
  <si>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</si>
  <si>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</si>
  <si>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</si>
  <si>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</si>
  <si>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</si>
  <si>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</si>
  <si>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</si>
  <si>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</si>
  <si>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</si>
  <si>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</si>
  <si>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</si>
  <si>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</si>
  <si>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</si>
  <si>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</si>
  <si>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</si>
  <si>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</si>
  <si>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</si>
  <si>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</si>
  <si>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</si>
  <si>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</si>
  <si>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</si>
  <si>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</si>
  <si>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</si>
  <si>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</si>
  <si>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</si>
  <si>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</si>
  <si>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</si>
  <si>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</si>
  <si>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</si>
  <si>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</si>
  <si>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</si>
  <si>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</si>
  <si>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</si>
  <si>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</si>
  <si>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</si>
  <si>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</si>
  <si>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</si>
  <si>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</si>
  <si>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</si>
  <si>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</si>
  <si>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</si>
  <si>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</si>
  <si>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</si>
  <si>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</si>
  <si>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</si>
  <si>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</si>
  <si>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</si>
  <si>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</si>
  <si>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</si>
  <si>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</si>
  <si>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</si>
  <si>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</si>
  <si>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</si>
  <si>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</si>
  <si>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</si>
  <si>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</si>
  <si>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</si>
  <si>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</si>
  <si>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</si>
  <si>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</si>
  <si>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</si>
  <si>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</si>
  <si>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</si>
  <si>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</si>
  <si>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</si>
  <si>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</si>
  <si>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</si>
  <si>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</si>
  <si>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</si>
  <si>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</si>
  <si>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</si>
  <si>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</si>
  <si>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</si>
  <si>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</si>
  <si>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</si>
  <si>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</si>
  <si>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</si>
  <si>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</si>
  <si>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</si>
  <si>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</si>
  <si>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</si>
  <si>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</si>
  <si>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</si>
  <si>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</si>
  <si>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</si>
  <si>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</si>
  <si>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</si>
  <si>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</si>
  <si>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</si>
  <si>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</si>
  <si>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</si>
  <si>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</si>
  <si>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</si>
  <si>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</si>
  <si>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</si>
  <si>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</si>
  <si>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</si>
  <si>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</si>
  <si>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</si>
  <si>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</si>
  <si>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</si>
  <si>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</si>
  <si>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</si>
  <si>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</si>
  <si>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</si>
  <si>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</si>
  <si>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</si>
  <si>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</si>
  <si>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</si>
  <si>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</si>
  <si>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</si>
  <si>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</si>
  <si>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</si>
  <si>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</si>
  <si>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</si>
  <si>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</si>
  <si>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</si>
  <si>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</si>
  <si>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</si>
  <si>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</si>
  <si>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</si>
  <si>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</si>
  <si>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</si>
  <si>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</si>
  <si>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</si>
  <si>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</si>
  <si>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</si>
  <si>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</si>
  <si>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</si>
  <si>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</si>
  <si>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</si>
  <si>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</si>
  <si>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</si>
  <si>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</si>
  <si>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</si>
  <si>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</si>
  <si>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</si>
  <si>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</si>
  <si>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</si>
  <si>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</si>
  <si>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</si>
  <si>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</si>
  <si>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</si>
  <si>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</si>
  <si>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</si>
  <si>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</si>
  <si>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</si>
  <si>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</si>
  <si>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</si>
  <si>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</si>
  <si>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</si>
  <si>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</si>
  <si>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</si>
  <si>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</si>
  <si>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</si>
  <si>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</si>
  <si>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</si>
  <si>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</si>
  <si>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</si>
  <si>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</si>
  <si>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</si>
  <si>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</si>
  <si>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</si>
  <si>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</si>
  <si>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</si>
  <si>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</si>
  <si>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</si>
  <si>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</si>
  <si>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</si>
  <si>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</si>
  <si>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</si>
  <si>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</si>
  <si>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</si>
  <si>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</si>
  <si>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</si>
  <si>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</si>
  <si>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</si>
  <si>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</si>
  <si>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</si>
  <si>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</si>
  <si>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</si>
  <si>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</si>
  <si>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</si>
  <si>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</si>
  <si>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</si>
  <si>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</si>
  <si>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</si>
  <si>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</si>
  <si>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</si>
  <si>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</si>
  <si>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</si>
  <si>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</si>
  <si>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</si>
  <si>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</si>
  <si>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</si>
  <si>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</si>
  <si>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</si>
  <si>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</si>
  <si>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</si>
  <si>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</si>
  <si>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</si>
  <si>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</si>
  <si>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</si>
  <si>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</si>
  <si>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</si>
  <si>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</si>
  <si>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</si>
  <si>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</si>
  <si>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</si>
  <si>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</si>
  <si>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</si>
  <si>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</si>
  <si>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</si>
  <si>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</si>
  <si>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</si>
  <si>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</si>
  <si>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</si>
  <si>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</si>
  <si>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</si>
  <si>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</si>
  <si>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</si>
  <si>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</si>
  <si>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</si>
  <si>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</si>
  <si>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</si>
  <si>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</si>
  <si>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</si>
  <si>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</si>
  <si>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</si>
  <si>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</si>
  <si>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</si>
  <si>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</si>
  <si>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</si>
  <si>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</si>
  <si>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</si>
  <si>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</si>
  <si>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</si>
  <si>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</si>
  <si>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</si>
  <si>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</si>
  <si>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</si>
  <si>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</si>
  <si>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</si>
  <si>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</si>
  <si>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</si>
  <si>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</si>
  <si>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</si>
  <si>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</si>
  <si>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</si>
  <si>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</si>
  <si>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</si>
  <si>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</si>
  <si>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</si>
  <si>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</si>
  <si>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</si>
  <si>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</si>
  <si>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</si>
  <si>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</si>
  <si>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</si>
  <si>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</si>
  <si>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</si>
  <si>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</si>
  <si>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</si>
  <si>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</si>
  <si>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</si>
  <si>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</si>
  <si>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</si>
  <si>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</si>
  <si>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</si>
  <si>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</si>
  <si>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</si>
  <si>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</si>
  <si>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</si>
  <si>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</si>
  <si>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</si>
  <si>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</si>
  <si>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</si>
  <si>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</si>
  <si>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</si>
  <si>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</si>
  <si>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</si>
  <si>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</si>
  <si>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</si>
  <si>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</si>
  <si>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</si>
  <si>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</si>
  <si>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</si>
  <si>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</si>
  <si>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</si>
  <si>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</si>
  <si>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</si>
  <si>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</si>
  <si>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</si>
  <si>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</si>
  <si>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</si>
  <si>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</si>
  <si>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</si>
  <si>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</si>
  <si>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</si>
  <si>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</si>
  <si>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</si>
  <si>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</si>
  <si>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</si>
  <si>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</si>
  <si>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</si>
  <si>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</si>
  <si>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</si>
  <si>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</si>
  <si>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</si>
  <si>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</si>
  <si>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</si>
  <si>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</si>
  <si>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</si>
  <si>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</si>
  <si>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</si>
  <si>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</si>
  <si>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</si>
  <si>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</si>
  <si>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</si>
  <si>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</si>
  <si>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</si>
  <si>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</si>
  <si>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</si>
  <si>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</si>
  <si>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</si>
  <si>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</si>
  <si>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</si>
  <si>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</si>
  <si>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</si>
  <si>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</si>
  <si>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</si>
  <si>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</si>
  <si>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</si>
  <si>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</si>
  <si>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</si>
  <si>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</si>
  <si>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</si>
  <si>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</si>
  <si>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</si>
  <si>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</si>
  <si>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</si>
  <si>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</si>
  <si>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</si>
  <si>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</si>
  <si>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</si>
  <si>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</si>
  <si>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</si>
  <si>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</si>
  <si>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</si>
  <si>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</si>
  <si>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</si>
  <si>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</si>
  <si>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</si>
  <si>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</si>
  <si>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</si>
  <si>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</si>
  <si>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</si>
  <si>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</si>
  <si>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</si>
  <si>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</si>
  <si>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</si>
  <si>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</si>
  <si>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</si>
  <si>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</si>
  <si>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</si>
  <si>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</si>
  <si>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</si>
  <si>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</si>
  <si>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</si>
  <si>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</si>
  <si>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</si>
  <si>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</si>
  <si>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</si>
  <si>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</si>
  <si>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</si>
  <si>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</si>
  <si>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</si>
  <si>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</si>
  <si>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</si>
  <si>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</si>
  <si>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</si>
  <si>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</si>
  <si>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</si>
  <si>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</si>
  <si>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</si>
  <si>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</si>
  <si>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</si>
  <si>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</si>
  <si>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</si>
  <si>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</si>
  <si>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</si>
  <si>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</si>
  <si>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</si>
  <si>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</si>
  <si>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</si>
  <si>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</si>
  <si>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</si>
  <si>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</si>
  <si>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</si>
  <si>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</si>
  <si>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</si>
  <si>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</si>
  <si>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</si>
  <si>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</si>
  <si>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</si>
  <si>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</si>
  <si>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</si>
  <si>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</si>
  <si>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</si>
  <si>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</si>
  <si>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</si>
  <si>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</si>
  <si>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</si>
  <si>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</si>
  <si>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</si>
  <si>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</si>
  <si>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</si>
  <si>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</si>
  <si>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</si>
  <si>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</si>
  <si>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</si>
  <si>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</si>
  <si>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</si>
  <si>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</si>
  <si>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</si>
  <si>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</si>
  <si>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</si>
  <si>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</si>
  <si>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</si>
  <si>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</si>
  <si>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</si>
  <si>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</si>
  <si>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</si>
  <si>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</si>
  <si>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</si>
  <si>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</si>
  <si>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</si>
  <si>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</si>
  <si>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</si>
  <si>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</si>
  <si>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</si>
  <si>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</si>
  <si>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</si>
  <si>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</si>
  <si>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</si>
  <si>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</si>
  <si>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</si>
  <si>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</si>
  <si>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</si>
  <si>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</si>
  <si>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</si>
  <si>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</si>
  <si>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</si>
  <si>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</si>
  <si>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</si>
  <si>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</si>
  <si>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</si>
  <si>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</si>
  <si>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</si>
  <si>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</si>
  <si>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</si>
  <si>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</si>
  <si>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</si>
  <si>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</si>
  <si>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</si>
  <si>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</si>
  <si>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</si>
  <si>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</si>
  <si>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</si>
  <si>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</si>
  <si>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</si>
  <si>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</si>
  <si>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</si>
  <si>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</si>
  <si>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</si>
  <si>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</si>
  <si>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</si>
  <si>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</si>
  <si>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</si>
  <si>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</si>
  <si>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</si>
  <si>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</si>
  <si>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</si>
  <si>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</si>
  <si>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</si>
  <si>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</si>
  <si>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</si>
  <si>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</si>
  <si>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</si>
  <si>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</si>
  <si>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</si>
  <si>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</si>
  <si>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</si>
  <si>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</si>
  <si>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</si>
  <si>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</si>
  <si>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</si>
  <si>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</si>
  <si>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</si>
  <si>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</si>
  <si>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</si>
  <si>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</si>
  <si>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</si>
  <si>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</si>
  <si>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</si>
  <si>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</si>
  <si>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</si>
  <si>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</si>
  <si>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</si>
  <si>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</si>
  <si>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</si>
  <si>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</si>
  <si>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</si>
  <si>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</si>
  <si>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</si>
  <si>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</si>
  <si>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</si>
  <si>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</si>
  <si>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</si>
  <si>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</si>
  <si>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</si>
  <si>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</si>
  <si>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</si>
  <si>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</si>
  <si>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</si>
  <si>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</si>
  <si>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</si>
  <si>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</si>
  <si>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</si>
  <si>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</si>
  <si>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</si>
  <si>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</si>
  <si>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</si>
  <si>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</si>
  <si>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</si>
  <si>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</si>
  <si>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</si>
  <si>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</si>
  <si>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</si>
  <si>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</si>
  <si>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</si>
  <si>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</si>
  <si>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</si>
  <si>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</si>
  <si>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</si>
  <si>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</si>
  <si>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</si>
  <si>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</si>
  <si>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</si>
  <si>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</si>
  <si>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</si>
  <si>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</si>
  <si>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</si>
  <si>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</si>
  <si>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</si>
  <si>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</si>
  <si>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</si>
  <si>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</si>
  <si>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</si>
  <si>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</si>
  <si>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</si>
  <si>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</si>
  <si>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</si>
  <si>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</si>
  <si>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</si>
  <si>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</si>
  <si>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</si>
  <si>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</si>
  <si>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</si>
  <si>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</si>
  <si>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</si>
  <si>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</si>
  <si>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</si>
  <si>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</si>
  <si>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</si>
  <si>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</si>
  <si>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</si>
  <si>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</si>
  <si>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</si>
  <si>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</si>
  <si>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</si>
  <si>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</si>
  <si>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</si>
  <si>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</si>
  <si>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</si>
  <si>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</si>
  <si>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</si>
  <si>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</si>
  <si>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</si>
  <si>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</si>
  <si>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</si>
  <si>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</si>
  <si>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</si>
  <si>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</si>
  <si>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</si>
  <si>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</si>
  <si>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</si>
  <si>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</si>
  <si>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</si>
  <si>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</si>
  <si>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</si>
  <si>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</si>
  <si>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</si>
  <si>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</si>
  <si>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</si>
  <si>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</si>
  <si>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</si>
  <si>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</si>
  <si>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</si>
  <si>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</si>
  <si>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</si>
  <si>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</si>
  <si>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</si>
  <si>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</si>
  <si>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</si>
  <si>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</si>
  <si>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</si>
  <si>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</si>
  <si>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</si>
  <si>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</si>
  <si>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</si>
  <si>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</si>
  <si>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</si>
  <si>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</si>
  <si>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</si>
  <si>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</si>
  <si>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</si>
  <si>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</si>
  <si>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</si>
  <si>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</si>
  <si>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</si>
  <si>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</si>
  <si>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</si>
  <si>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</si>
  <si>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</si>
  <si>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</si>
  <si>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</si>
  <si>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</si>
  <si>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</si>
  <si>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</si>
  <si>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</si>
  <si>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</si>
  <si>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</si>
  <si>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</si>
  <si>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</si>
  <si>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</si>
  <si>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</si>
  <si>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</si>
  <si>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</si>
  <si>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</si>
  <si>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</si>
  <si>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</si>
  <si>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</si>
  <si>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</si>
  <si>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</si>
  <si>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</si>
  <si>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</si>
  <si>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</si>
  <si>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</si>
  <si>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</si>
  <si>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</si>
  <si>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</si>
  <si>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</si>
  <si>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</si>
  <si>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</si>
  <si>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</si>
  <si>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</si>
  <si>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</si>
  <si>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</si>
  <si>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</si>
  <si>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</si>
  <si>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</si>
  <si>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</si>
  <si>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</si>
  <si>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</si>
  <si>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</si>
  <si>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</si>
  <si>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</si>
  <si>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</si>
  <si>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</si>
  <si>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</si>
  <si>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</si>
  <si>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</si>
  <si>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</si>
  <si>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</si>
  <si>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</si>
  <si>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</si>
  <si>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</si>
  <si>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</si>
  <si>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</si>
  <si>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</si>
  <si>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</si>
  <si>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</si>
  <si>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</si>
  <si>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</si>
  <si>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</si>
  <si>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</si>
  <si>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</si>
  <si>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</si>
  <si>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</si>
  <si>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</si>
  <si>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</si>
  <si>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</si>
  <si>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</si>
  <si>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</si>
  <si>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</si>
  <si>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</si>
  <si>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</si>
  <si>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</si>
  <si>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</si>
  <si>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</si>
  <si>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</si>
  <si>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</si>
  <si>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</si>
  <si>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</si>
  <si>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</si>
  <si>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</si>
  <si>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</si>
  <si>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</si>
  <si>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</si>
  <si>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</si>
  <si>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</si>
  <si>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</si>
  <si>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</si>
  <si>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</si>
  <si>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</si>
  <si>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</si>
  <si>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</si>
  <si>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</si>
  <si>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</si>
  <si>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</si>
  <si>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</si>
  <si>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</si>
  <si>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</si>
  <si>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</si>
  <si>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</si>
  <si>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</si>
  <si>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</si>
  <si>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</si>
  <si>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</si>
  <si>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</si>
  <si>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</si>
  <si>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</si>
  <si>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</si>
  <si>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</si>
  <si>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</si>
  <si>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</si>
  <si>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</si>
  <si>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</si>
  <si>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</si>
  <si>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</si>
  <si>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</si>
  <si>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</si>
  <si>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</si>
  <si>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</si>
  <si>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</si>
  <si>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</si>
  <si>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</si>
  <si>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</si>
  <si>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</si>
  <si>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</si>
  <si>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</si>
  <si>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</si>
  <si>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</si>
  <si>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</si>
  <si>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</si>
  <si>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</si>
  <si>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</si>
  <si>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</si>
  <si>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</si>
  <si>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</si>
  <si>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</si>
  <si>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</si>
  <si>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</si>
  <si>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</si>
  <si>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</si>
  <si>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</si>
  <si>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</si>
  <si>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</si>
  <si>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</si>
  <si>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</si>
  <si>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</si>
  <si>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</si>
  <si>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</si>
  <si>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</si>
  <si>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</si>
  <si>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</si>
  <si>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</si>
  <si>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</si>
  <si>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</si>
  <si>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</si>
  <si>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</si>
  <si>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</si>
  <si>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</si>
  <si>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</si>
  <si>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</si>
  <si>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</si>
  <si>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</si>
  <si>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</si>
  <si>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</si>
  <si>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</si>
  <si>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</si>
  <si>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</si>
  <si>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</si>
  <si>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</si>
  <si>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</si>
  <si>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</si>
  <si>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</si>
  <si>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</si>
  <si>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</si>
  <si>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</si>
  <si>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</si>
  <si>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</si>
  <si>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</si>
  <si>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</si>
  <si>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</si>
  <si>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</si>
  <si>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</si>
  <si>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</si>
  <si>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</si>
  <si>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</si>
  <si>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</si>
  <si>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</si>
  <si>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</si>
  <si>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</si>
  <si>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</si>
  <si>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</si>
  <si>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</si>
  <si>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</si>
  <si>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</si>
  <si>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</si>
  <si>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</si>
  <si>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</si>
  <si>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</si>
  <si>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</si>
  <si>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</si>
  <si>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</si>
  <si>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</si>
  <si>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</si>
  <si>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</si>
  <si>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</si>
  <si>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</si>
  <si>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</si>
  <si>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</si>
  <si>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</si>
  <si>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</si>
  <si>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</si>
  <si>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</si>
  <si>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</si>
  <si>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</si>
  <si>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</si>
  <si>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</si>
  <si>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</si>
  <si>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</si>
  <si>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</si>
  <si>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</si>
  <si>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</si>
  <si>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</si>
  <si>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</si>
  <si>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</si>
  <si>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</si>
  <si>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</si>
  <si>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</si>
  <si>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</si>
  <si>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</si>
  <si>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</si>
  <si>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</si>
  <si>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</si>
  <si>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</si>
  <si>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</si>
  <si>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</si>
  <si>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</si>
  <si>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</si>
  <si>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</si>
  <si>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</si>
  <si>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</si>
  <si>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</si>
  <si>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</si>
  <si>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</si>
  <si>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</si>
  <si>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</si>
  <si>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</si>
  <si>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</si>
  <si>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</si>
  <si>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</si>
  <si>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</si>
  <si>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</si>
  <si>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</si>
  <si>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</si>
  <si>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</si>
  <si>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</si>
  <si>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</si>
  <si>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</si>
  <si>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</si>
  <si>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</si>
  <si>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</si>
  <si>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</si>
  <si>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</si>
  <si>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</si>
  <si>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</si>
  <si>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</si>
  <si>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</si>
  <si>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</si>
  <si>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</si>
  <si>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</si>
  <si>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</si>
  <si>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</si>
  <si>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</si>
  <si>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</si>
  <si>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</si>
  <si>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</si>
  <si>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</si>
  <si>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</si>
  <si>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</si>
  <si>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</si>
  <si>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</si>
  <si>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</si>
  <si>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</si>
  <si>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</si>
  <si>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</si>
  <si>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</si>
  <si>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</si>
  <si>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</si>
  <si>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</si>
  <si>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</si>
  <si>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</si>
  <si>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</si>
  <si>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</si>
  <si>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</si>
  <si>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</si>
  <si>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</si>
  <si>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</si>
  <si>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</si>
  <si>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</si>
  <si>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</si>
  <si>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</si>
  <si>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</si>
  <si>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</si>
  <si>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</si>
  <si>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</si>
  <si>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</si>
  <si>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</si>
  <si>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</si>
  <si>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</si>
  <si>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</si>
  <si>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</si>
  <si>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</si>
  <si>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</si>
  <si>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</si>
  <si>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</si>
  <si>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</si>
  <si>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</si>
  <si>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</si>
  <si>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</si>
  <si>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</si>
  <si>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</si>
  <si>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</si>
  <si>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</si>
  <si>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</si>
  <si>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</si>
  <si>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</si>
  <si>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</si>
  <si>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</si>
  <si>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</si>
  <si>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</si>
  <si>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</si>
  <si>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</si>
  <si>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</si>
  <si>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</si>
  <si>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</si>
  <si>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</si>
  <si>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</si>
  <si>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</si>
  <si>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</si>
  <si>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</si>
  <si>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</si>
  <si>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</si>
  <si>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</si>
  <si>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</si>
  <si>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</si>
  <si>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</si>
  <si>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</si>
  <si>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</si>
  <si>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</si>
  <si>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</si>
  <si>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</si>
  <si>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</si>
  <si>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</si>
  <si>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</si>
  <si>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</si>
  <si>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</si>
  <si>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</si>
  <si>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</si>
  <si>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</si>
  <si>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</si>
  <si>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</si>
  <si>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</si>
  <si>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</si>
  <si>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</si>
  <si>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</si>
  <si>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</si>
  <si>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</si>
  <si>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</si>
  <si>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</si>
  <si>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</si>
  <si>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</si>
  <si>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</si>
  <si>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</si>
  <si>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</si>
  <si>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</si>
  <si>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</si>
  <si>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</si>
  <si>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</si>
  <si>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</si>
  <si>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</si>
  <si>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</si>
  <si>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</si>
  <si>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</si>
  <si>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</si>
  <si>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</si>
  <si>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</si>
  <si>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</si>
  <si>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</si>
  <si>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</si>
  <si>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</si>
  <si>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</si>
  <si>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</si>
  <si>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</si>
  <si>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</si>
  <si>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</si>
  <si>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</si>
  <si>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</si>
  <si>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</si>
  <si>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</si>
  <si>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</si>
  <si>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</si>
  <si>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</si>
  <si>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</si>
  <si>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</si>
  <si>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</si>
  <si>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</si>
  <si>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</si>
  <si>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</si>
  <si>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</si>
  <si>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</si>
  <si>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</si>
  <si>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</si>
  <si>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</si>
  <si>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</si>
  <si>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</si>
  <si>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</si>
  <si>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</si>
  <si>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</si>
  <si>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</si>
  <si>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</si>
  <si>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</si>
  <si>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</si>
  <si>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</si>
  <si>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</si>
  <si>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</si>
  <si>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</si>
  <si>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</si>
  <si>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</si>
  <si>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</si>
  <si>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</si>
  <si>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</si>
  <si>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</si>
  <si>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</si>
  <si>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</si>
  <si>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</si>
  <si>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</si>
  <si>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</si>
  <si>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</si>
  <si>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</si>
  <si>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</si>
  <si>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</si>
  <si>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</si>
  <si>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</si>
  <si>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</si>
  <si>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</si>
  <si>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</si>
  <si>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</si>
  <si>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</si>
  <si>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</si>
  <si>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</si>
  <si>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</si>
  <si>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</si>
  <si>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</si>
  <si>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</si>
  <si>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</si>
  <si>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</si>
  <si>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</si>
  <si>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</si>
  <si>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</si>
  <si>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</si>
  <si>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</si>
  <si>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</si>
  <si>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</si>
  <si>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</si>
  <si>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</si>
  <si>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</si>
  <si>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</si>
  <si>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</si>
  <si>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</si>
  <si>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</si>
  <si>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</si>
  <si>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</si>
  <si>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</si>
  <si>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</si>
  <si>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</si>
  <si>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</si>
  <si>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</si>
  <si>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</si>
  <si>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</si>
  <si>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</si>
  <si>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</si>
  <si>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</si>
  <si>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</si>
  <si>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</si>
  <si>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</si>
  <si>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</si>
  <si>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</si>
  <si>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</si>
  <si>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</si>
  <si>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</si>
  <si>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</si>
  <si>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</si>
  <si>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</si>
  <si>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</si>
  <si>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</si>
  <si>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</si>
  <si>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</si>
  <si>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</si>
  <si>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</si>
  <si>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</si>
  <si>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</si>
  <si>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</si>
  <si>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</si>
  <si>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</si>
  <si>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</si>
  <si>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</si>
  <si>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</si>
  <si>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</si>
  <si>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</si>
  <si>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</si>
  <si>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</si>
  <si>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</si>
  <si>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</si>
  <si>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</si>
  <si>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</si>
  <si>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</si>
  <si>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</si>
  <si>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</si>
  <si>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</si>
  <si>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</si>
  <si>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</si>
  <si>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</si>
  <si>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</si>
  <si>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</si>
  <si>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</si>
  <si>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</si>
  <si>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</si>
  <si>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</si>
  <si>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</si>
  <si>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</si>
  <si>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</si>
  <si>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</si>
  <si>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</si>
  <si>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</si>
  <si>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</si>
  <si>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</si>
  <si>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</si>
  <si>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</si>
  <si>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</si>
  <si>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</si>
  <si>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</si>
  <si>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</si>
  <si>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</si>
  <si>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</si>
  <si>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</si>
  <si>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</si>
  <si>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</si>
  <si>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</si>
  <si>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</si>
  <si>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</si>
  <si>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</si>
  <si>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</si>
  <si>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</si>
  <si>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</si>
  <si>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</si>
  <si>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</si>
  <si>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</si>
  <si>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</si>
  <si>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</si>
  <si>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</si>
  <si>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</si>
  <si>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</si>
  <si>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</si>
  <si>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</si>
  <si>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</si>
  <si>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</si>
  <si>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</si>
  <si>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</si>
  <si>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</si>
  <si>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</si>
  <si>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</si>
  <si>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</si>
  <si>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</si>
  <si>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</si>
  <si>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</si>
  <si>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</si>
  <si>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</si>
  <si>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</si>
  <si>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</si>
  <si>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</si>
  <si>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</si>
  <si>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</si>
  <si>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</si>
  <si>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</si>
  <si>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</si>
  <si>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</si>
  <si>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</si>
  <si>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</si>
  <si>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</si>
  <si>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</si>
  <si>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</si>
  <si>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</si>
  <si>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</si>
  <si>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</si>
  <si>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</si>
  <si>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</si>
  <si>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</si>
  <si>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</si>
  <si>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</si>
  <si>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</si>
  <si>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</si>
  <si>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</si>
  <si>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</si>
  <si>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</si>
  <si>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</si>
  <si>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</si>
  <si>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</si>
  <si>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</si>
  <si>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</si>
  <si>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</si>
  <si>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</si>
  <si>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</si>
  <si>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</si>
  <si>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</si>
  <si>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</si>
  <si>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</si>
  <si>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</si>
  <si>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</si>
  <si>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</si>
  <si>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</si>
  <si>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</si>
  <si>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</si>
  <si>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</si>
  <si>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</si>
  <si>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</si>
  <si>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</si>
  <si>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</si>
  <si>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</si>
  <si>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</si>
  <si>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</si>
  <si>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</si>
  <si>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</si>
  <si>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</si>
  <si>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</si>
  <si>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</si>
  <si>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</si>
  <si>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</si>
  <si>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</si>
  <si>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</si>
  <si>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</si>
  <si>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</si>
  <si>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</si>
  <si>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</si>
  <si>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</si>
  <si>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</si>
  <si>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</si>
  <si>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</si>
  <si>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</si>
  <si>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</si>
  <si>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</si>
  <si>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</si>
  <si>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</si>
  <si>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</si>
  <si>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</si>
  <si>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</si>
  <si>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</si>
  <si>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</si>
  <si>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</si>
  <si>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</si>
  <si>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</si>
  <si>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</si>
  <si>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</si>
  <si>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</si>
  <si>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</si>
  <si>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</si>
  <si>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</si>
  <si>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</si>
  <si>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</si>
  <si>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</si>
  <si>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</si>
  <si>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</si>
  <si>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</si>
  <si>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</si>
  <si>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</si>
  <si>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</si>
  <si>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</si>
  <si>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</si>
  <si>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</si>
  <si>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</si>
  <si>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</si>
  <si>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</si>
  <si>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</si>
  <si>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</si>
  <si>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</si>
  <si>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</si>
  <si>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</si>
  <si>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</si>
  <si>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</si>
  <si>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</si>
  <si>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</si>
  <si>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</si>
  <si>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</si>
  <si>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</si>
  <si>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</si>
  <si>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</si>
  <si>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</si>
  <si>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</si>
  <si>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</si>
  <si>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</si>
  <si>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</si>
  <si>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</si>
  <si>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</si>
  <si>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</si>
  <si>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</si>
  <si>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</si>
  <si>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</si>
  <si>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</si>
  <si>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</si>
  <si>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</si>
  <si>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</si>
  <si>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</si>
  <si>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</si>
  <si>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</si>
  <si>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</si>
  <si>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</si>
  <si>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</si>
  <si>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</si>
  <si>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</si>
  <si>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</si>
  <si>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</si>
  <si>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</si>
  <si>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</si>
  <si>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</si>
  <si>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</si>
  <si>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</si>
  <si>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</si>
  <si>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</si>
  <si>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</si>
  <si>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</si>
  <si>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</si>
  <si>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</si>
  <si>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</si>
  <si>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</si>
  <si>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</si>
  <si>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</si>
  <si>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</si>
  <si>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</si>
  <si>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</si>
  <si>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</si>
  <si>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</si>
  <si>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</si>
  <si>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</si>
  <si>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</si>
  <si>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</si>
  <si>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</si>
  <si>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</si>
  <si>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</si>
  <si>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</si>
  <si>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</si>
  <si>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</si>
  <si>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</si>
  <si>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</si>
  <si>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</si>
  <si>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</si>
  <si>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</si>
  <si>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</si>
  <si>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</si>
  <si>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</si>
  <si>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</si>
  <si>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</si>
  <si>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</si>
  <si>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</si>
  <si>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</si>
  <si>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</si>
  <si>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</si>
  <si>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</si>
  <si>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</si>
  <si>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</si>
  <si>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</si>
  <si>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</si>
  <si>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</si>
  <si>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</si>
  <si>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</si>
  <si>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</si>
  <si>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</si>
  <si>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</si>
  <si>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</si>
  <si>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</si>
  <si>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</si>
  <si>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</si>
  <si>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</si>
  <si>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</si>
  <si>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</si>
  <si>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</si>
  <si>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</si>
  <si>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</si>
  <si>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</si>
  <si>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</si>
  <si>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</si>
  <si>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</si>
  <si>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</si>
  <si>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</si>
  <si>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</si>
  <si>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</si>
  <si>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</si>
  <si>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</si>
  <si>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</si>
  <si>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</si>
  <si>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</si>
  <si>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</si>
  <si>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</si>
  <si>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</si>
  <si>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</si>
  <si>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</si>
  <si>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</si>
  <si>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</si>
  <si>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</si>
  <si>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</si>
  <si>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</si>
  <si>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</si>
  <si>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</si>
  <si>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</si>
  <si>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</si>
  <si>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</si>
  <si>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</si>
  <si>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</si>
  <si>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</si>
  <si>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</si>
  <si>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</si>
  <si>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</si>
  <si>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</si>
  <si>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</si>
  <si>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</si>
  <si>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</si>
  <si>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</si>
  <si>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</si>
  <si>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</si>
  <si>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</si>
  <si>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</si>
  <si>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</si>
  <si>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</si>
  <si>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</si>
  <si>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</si>
  <si>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</si>
  <si>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</si>
  <si>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</si>
  <si>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</si>
  <si>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</si>
  <si>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</si>
  <si>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</si>
  <si>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</si>
  <si>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</si>
  <si>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</si>
  <si>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</si>
  <si>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</si>
  <si>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</si>
  <si>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</si>
  <si>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</si>
  <si>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</si>
  <si>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</si>
  <si>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</si>
  <si>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</si>
  <si>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</si>
  <si>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</si>
  <si>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</si>
  <si>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</si>
  <si>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</si>
  <si>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</si>
  <si>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</si>
  <si>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</si>
  <si>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</si>
  <si>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</si>
  <si>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</si>
  <si>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</si>
  <si>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</si>
  <si>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</si>
  <si>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</si>
  <si>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</si>
  <si>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</si>
  <si>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</si>
  <si>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</si>
  <si>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</si>
  <si>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</si>
  <si>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</si>
  <si>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</si>
  <si>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</si>
  <si>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</si>
  <si>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</si>
  <si>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</si>
  <si>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</si>
  <si>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</si>
  <si>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</si>
  <si>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</si>
  <si>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</si>
  <si>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</si>
  <si>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</si>
  <si>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</si>
  <si>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</si>
  <si>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</si>
  <si>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</si>
  <si>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</si>
  <si>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</si>
  <si>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</si>
  <si>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</si>
  <si>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</si>
  <si>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</si>
  <si>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</si>
  <si>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</si>
  <si>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</si>
  <si>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</si>
  <si>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</si>
  <si>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</si>
  <si>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</si>
  <si>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</si>
  <si>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</si>
  <si>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</si>
  <si>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</si>
  <si>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</si>
  <si>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</si>
  <si>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</si>
  <si>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</si>
  <si>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</si>
  <si>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</si>
  <si>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</si>
  <si>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</si>
  <si>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</si>
  <si>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</si>
  <si>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</si>
  <si>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</si>
  <si>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</si>
  <si>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</si>
  <si>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</si>
  <si>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</si>
  <si>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</si>
  <si>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</si>
  <si>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</si>
  <si>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</si>
  <si>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</si>
  <si>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</si>
  <si>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</si>
  <si>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</si>
  <si>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</si>
  <si>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</si>
  <si>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</si>
  <si>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</si>
  <si>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</si>
  <si>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</si>
  <si>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</si>
  <si>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</si>
  <si>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</si>
  <si>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</si>
  <si>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</si>
  <si>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</si>
  <si>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</si>
  <si>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</si>
  <si>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</si>
  <si>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</si>
  <si>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</si>
  <si>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</si>
  <si>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</si>
  <si>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</si>
  <si>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</si>
  <si>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</si>
  <si>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</si>
  <si>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</si>
  <si>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</si>
  <si>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</si>
  <si>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</si>
  <si>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</si>
  <si>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</si>
  <si>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</si>
  <si>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</si>
  <si>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</si>
  <si>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</si>
  <si>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</si>
  <si>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</si>
  <si>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</si>
  <si>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</si>
  <si>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</si>
  <si>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</si>
  <si>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</si>
  <si>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</si>
  <si>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</si>
  <si>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</si>
  <si>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</si>
  <si>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</si>
  <si>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</si>
  <si>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</si>
  <si>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</si>
  <si>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</si>
  <si>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</si>
  <si>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</si>
  <si>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</si>
  <si>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</si>
  <si>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</si>
  <si>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</si>
  <si>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</si>
  <si>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</si>
  <si>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</si>
  <si>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</si>
  <si>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</si>
  <si>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</si>
  <si>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</si>
  <si>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</si>
  <si>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</si>
  <si>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</si>
  <si>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</si>
  <si>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</si>
  <si>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</si>
  <si>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</si>
  <si>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</si>
  <si>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</si>
  <si>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</si>
  <si>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</si>
  <si>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</si>
  <si>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</si>
  <si>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</si>
  <si>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</si>
  <si>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</si>
  <si>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</si>
  <si>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</si>
  <si>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</si>
  <si>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</si>
  <si>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</si>
  <si>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</si>
  <si>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</si>
  <si>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</si>
  <si>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</si>
  <si>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</si>
  <si>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</si>
  <si>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</si>
  <si>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</si>
  <si>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</si>
  <si>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</si>
  <si>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</si>
  <si>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</si>
  <si>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</si>
  <si>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</si>
  <si>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</si>
  <si>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</si>
  <si>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</si>
  <si>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</si>
  <si>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</si>
  <si>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</si>
  <si>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</si>
  <si>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</si>
  <si>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</si>
  <si>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</si>
  <si>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</si>
  <si>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</si>
  <si>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</si>
  <si>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</si>
  <si>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</si>
  <si>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</si>
  <si>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</si>
  <si>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</si>
  <si>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</si>
  <si>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</si>
  <si>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</si>
  <si>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</si>
  <si>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</si>
  <si>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</si>
  <si>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</si>
  <si>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</si>
  <si>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</si>
  <si>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</si>
  <si>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</si>
  <si>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</si>
  <si>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</si>
  <si>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</si>
  <si>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</si>
  <si>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</si>
  <si>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</si>
  <si>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</si>
  <si>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</si>
  <si>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</si>
  <si>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</si>
  <si>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</si>
  <si>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</si>
  <si>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</si>
  <si>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</si>
  <si>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</si>
  <si>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</si>
  <si>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</si>
  <si>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</si>
  <si>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</si>
  <si>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</si>
  <si>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</si>
  <si>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</si>
  <si>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</si>
  <si>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</si>
  <si>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</si>
  <si>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</si>
  <si>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</si>
  <si>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</si>
  <si>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</si>
  <si>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</si>
  <si>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</si>
  <si>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</si>
  <si>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</si>
  <si>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</si>
  <si>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</si>
  <si>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</si>
  <si>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</si>
  <si>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</si>
  <si>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</si>
  <si>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</si>
  <si>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</si>
  <si>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</si>
  <si>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</si>
  <si>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</si>
  <si>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</si>
  <si>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</si>
  <si>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</si>
  <si>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</si>
  <si>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</si>
  <si>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</si>
  <si>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</si>
  <si>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</si>
  <si>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</si>
  <si>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</si>
  <si>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</si>
  <si>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</si>
  <si>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</si>
  <si>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</si>
  <si>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</si>
  <si>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</si>
  <si>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</si>
  <si>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</si>
  <si>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</si>
  <si>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</si>
  <si>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</si>
  <si>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</si>
  <si>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</si>
  <si>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</si>
  <si>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</si>
  <si>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</si>
  <si>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</si>
  <si>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</si>
  <si>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</si>
  <si>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</si>
  <si>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</si>
  <si>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</si>
  <si>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</si>
  <si>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</si>
  <si>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</si>
  <si>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</si>
  <si>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</si>
  <si>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</si>
  <si>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</si>
  <si>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</si>
  <si>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</si>
  <si>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</si>
  <si>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</si>
  <si>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</si>
  <si>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</si>
  <si>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</si>
  <si>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</si>
  <si>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</si>
  <si>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</si>
  <si>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</si>
  <si>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</si>
  <si>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</si>
  <si>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</si>
  <si>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</si>
  <si>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</si>
  <si>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</si>
  <si>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</si>
  <si>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</si>
  <si>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</si>
  <si>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</si>
  <si>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</si>
  <si>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</si>
  <si>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</si>
  <si>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</si>
  <si>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</si>
  <si>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</si>
  <si>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</si>
  <si>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</si>
  <si>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</si>
  <si>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</si>
  <si>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</si>
  <si>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</si>
  <si>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</si>
  <si>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</si>
  <si>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</si>
  <si>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</si>
  <si>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</si>
  <si>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</si>
  <si>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</si>
  <si>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</si>
  <si>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</si>
  <si>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</si>
  <si>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</si>
  <si>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</si>
  <si>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</si>
  <si>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</si>
  <si>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</si>
  <si>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</si>
  <si>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</si>
  <si>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</si>
  <si>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</si>
  <si>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</si>
  <si>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</si>
  <si>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</si>
  <si>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</si>
  <si>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</si>
  <si>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</si>
  <si>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</si>
  <si>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</si>
  <si>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</si>
  <si>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</si>
  <si>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</si>
  <si>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</si>
  <si>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</si>
  <si>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</si>
  <si>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</si>
  <si>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</si>
  <si>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</si>
  <si>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</si>
  <si>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</si>
  <si>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</si>
  <si>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</si>
  <si>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</si>
  <si>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</si>
  <si>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</si>
  <si>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</si>
  <si>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</si>
  <si>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</si>
  <si>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</si>
  <si>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</si>
  <si>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</si>
  <si>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</si>
  <si>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</si>
  <si>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</si>
  <si>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</si>
  <si>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</si>
  <si>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</si>
  <si>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</si>
  <si>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</si>
  <si>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</si>
  <si>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</si>
  <si>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</si>
  <si>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</si>
  <si>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</si>
  <si>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</si>
  <si>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</si>
  <si>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</si>
  <si>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</si>
  <si>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</si>
  <si>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</si>
  <si>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</si>
  <si>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</si>
  <si>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</si>
  <si>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</si>
  <si>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</si>
  <si>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</si>
  <si>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</si>
  <si>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</si>
  <si>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</si>
  <si>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</si>
  <si>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</si>
  <si>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</si>
  <si>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</si>
  <si>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</si>
  <si>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</si>
  <si>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</si>
  <si>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</si>
  <si>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</si>
  <si>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</si>
  <si>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</si>
  <si>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</si>
  <si>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</si>
  <si>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</si>
  <si>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</si>
  <si>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</si>
  <si>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</si>
  <si>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</si>
  <si>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</si>
  <si>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</si>
  <si>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</si>
  <si>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</si>
  <si>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</si>
  <si>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</si>
  <si>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</si>
  <si>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</si>
  <si>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</si>
  <si>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</si>
  <si>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</si>
  <si>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</si>
  <si>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</si>
  <si>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</si>
  <si>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</si>
  <si>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</si>
  <si>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</si>
  <si>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</si>
  <si>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</si>
  <si>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</si>
  <si>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</si>
  <si>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</si>
  <si>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</si>
  <si>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</si>
  <si>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</si>
  <si>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</si>
  <si>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</si>
  <si>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</si>
  <si>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</si>
  <si>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</si>
  <si>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</si>
  <si>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</si>
  <si>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</si>
  <si>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</si>
  <si>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</si>
  <si>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</si>
  <si>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</si>
  <si>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</si>
  <si>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</si>
  <si>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</si>
  <si>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</si>
  <si>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</si>
  <si>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</si>
  <si>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</si>
  <si>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</si>
  <si>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</si>
  <si>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</si>
  <si>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</si>
  <si>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</si>
  <si>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</si>
  <si>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</si>
  <si>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</si>
  <si>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</si>
  <si>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</si>
  <si>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</si>
  <si>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</si>
  <si>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</si>
  <si>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</si>
  <si>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</si>
  <si>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</si>
  <si>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</si>
  <si>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</si>
  <si>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</si>
  <si>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</si>
  <si>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</si>
  <si>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</si>
  <si>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</si>
  <si>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</si>
  <si>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</si>
  <si>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</si>
  <si>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</si>
  <si>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</si>
  <si>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</si>
  <si>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</si>
  <si>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</si>
  <si>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</si>
  <si>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</si>
  <si>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</si>
  <si>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</si>
  <si>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</si>
  <si>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</si>
  <si>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</si>
  <si>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</si>
  <si>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</si>
  <si>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</si>
  <si>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</si>
  <si>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</si>
  <si>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</si>
  <si>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</si>
  <si>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</si>
  <si>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</si>
  <si>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</si>
  <si>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</si>
  <si>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</si>
  <si>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</si>
  <si>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</si>
  <si>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</si>
  <si>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</si>
  <si>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</si>
  <si>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</si>
  <si>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</si>
  <si>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</si>
  <si>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</si>
  <si>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</si>
  <si>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</si>
  <si>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</si>
  <si>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</si>
  <si>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</si>
  <si>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</si>
  <si>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</si>
  <si>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</si>
  <si>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</si>
  <si>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</si>
  <si>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</si>
  <si>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</si>
  <si>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</si>
  <si>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</si>
  <si>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</si>
  <si>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</si>
  <si>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</si>
  <si>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</si>
  <si>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</si>
  <si>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</si>
  <si>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</si>
  <si>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</si>
  <si>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</si>
  <si>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</si>
  <si>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</si>
  <si>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</si>
  <si>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</si>
  <si>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</si>
  <si>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</si>
  <si>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</si>
  <si>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</si>
  <si>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</si>
  <si>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</si>
  <si>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</si>
  <si>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</si>
  <si>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</si>
  <si>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</si>
  <si>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</si>
  <si>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</si>
  <si>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</si>
  <si>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</si>
  <si>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</si>
  <si>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</si>
  <si>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</si>
  <si>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</si>
  <si>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</si>
  <si>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</si>
  <si>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</si>
  <si>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</si>
  <si>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</si>
  <si>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</si>
  <si>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</si>
  <si>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</si>
  <si>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</si>
  <si>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</si>
  <si>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</si>
  <si>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</si>
  <si>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</si>
  <si>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</si>
  <si>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</si>
  <si>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</si>
  <si>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</si>
  <si>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</si>
  <si>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</si>
  <si>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</si>
  <si>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</si>
  <si>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</si>
  <si>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</si>
  <si>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</si>
  <si>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</si>
  <si>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</si>
  <si>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</si>
  <si>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</si>
  <si>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</si>
  <si>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</si>
  <si>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</si>
  <si>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</si>
  <si>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</si>
  <si>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</si>
  <si>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</si>
  <si>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</si>
  <si>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</si>
  <si>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</si>
  <si>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</si>
  <si>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</si>
  <si>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</si>
  <si>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</si>
  <si>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</si>
  <si>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</si>
  <si>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</si>
  <si>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</si>
  <si>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</si>
  <si>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</si>
  <si>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</si>
  <si>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</si>
  <si>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</si>
  <si>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</si>
  <si>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</si>
  <si>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</si>
  <si>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</si>
  <si>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</si>
  <si>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</si>
  <si>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</si>
  <si>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</si>
  <si>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</si>
  <si>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</si>
  <si>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</si>
  <si>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</si>
  <si>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</si>
  <si>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</si>
  <si>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</si>
  <si>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</si>
  <si>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</si>
  <si>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</si>
  <si>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</si>
  <si>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</si>
  <si>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</si>
  <si>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</si>
  <si>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</si>
  <si>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</si>
  <si>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</si>
  <si>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</si>
  <si>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</si>
  <si>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</si>
  <si>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</si>
  <si>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</si>
  <si>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</si>
  <si>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</si>
  <si>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</si>
  <si>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</si>
  <si>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</si>
  <si>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</si>
  <si>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</si>
  <si>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</si>
  <si>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</si>
  <si>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</si>
  <si>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</si>
  <si>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</si>
  <si>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</si>
  <si>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</si>
  <si>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</si>
  <si>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</si>
  <si>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</si>
  <si>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</si>
  <si>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</si>
  <si>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</si>
  <si>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</si>
  <si>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</si>
  <si>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</si>
  <si>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</si>
  <si>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</si>
  <si>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</si>
  <si>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</si>
  <si>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</si>
  <si>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</si>
  <si>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</si>
  <si>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</si>
  <si>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</si>
  <si>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</si>
  <si>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</si>
  <si>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</si>
  <si>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</si>
  <si>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</si>
  <si>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</si>
  <si>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</si>
  <si>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</si>
  <si>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</si>
  <si>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</si>
  <si>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</si>
  <si>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</si>
  <si>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</si>
  <si>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</si>
  <si>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</si>
  <si>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</si>
  <si>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</si>
  <si>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</si>
  <si>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</si>
  <si>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</si>
  <si>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</si>
  <si>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</si>
  <si>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</si>
  <si>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</si>
  <si>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</si>
  <si>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</si>
  <si>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</si>
  <si>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</si>
  <si>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</si>
  <si>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</si>
  <si>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</si>
  <si>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</si>
  <si>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</si>
  <si>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</si>
  <si>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</si>
  <si>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</si>
  <si>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</si>
  <si>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</si>
  <si>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</si>
  <si>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</si>
  <si>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</si>
  <si>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</si>
  <si>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</si>
  <si>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</si>
  <si>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</si>
  <si>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</si>
  <si>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</si>
  <si>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</si>
  <si>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</si>
  <si>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</si>
  <si>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</si>
  <si>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</si>
  <si>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</si>
  <si>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</si>
  <si>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</si>
  <si>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</si>
  <si>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</si>
  <si>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</si>
  <si>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</si>
  <si>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</si>
  <si>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</si>
  <si>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</si>
  <si>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</si>
  <si>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</si>
  <si>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</si>
  <si>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</si>
  <si>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</si>
  <si>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</si>
  <si>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</si>
  <si>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</si>
  <si>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</si>
  <si>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</si>
  <si>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</si>
  <si>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</si>
  <si>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</si>
  <si>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</si>
  <si>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</si>
  <si>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</si>
  <si>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</si>
  <si>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</si>
  <si>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</si>
  <si>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</si>
  <si>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</si>
  <si>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</si>
  <si>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</si>
  <si>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</si>
  <si>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</si>
  <si>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</si>
  <si>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</si>
  <si>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</si>
  <si>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</si>
  <si>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</si>
  <si>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</si>
  <si>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</si>
  <si>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</si>
  <si>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</si>
  <si>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</si>
  <si>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</si>
  <si>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</si>
  <si>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</si>
  <si>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</si>
  <si>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</si>
  <si>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</si>
  <si>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</si>
  <si>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</si>
  <si>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</si>
  <si>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</si>
  <si>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</si>
  <si>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</si>
  <si>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</si>
  <si>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</si>
  <si>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</si>
  <si>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</si>
  <si>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</si>
  <si>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</si>
  <si>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</si>
  <si>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</si>
  <si>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</si>
  <si>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</si>
  <si>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</si>
  <si>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</si>
  <si>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</si>
  <si>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</si>
  <si>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</si>
  <si>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</si>
  <si>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</si>
  <si>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</si>
  <si>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</si>
  <si>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</si>
  <si>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</si>
  <si>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</si>
  <si>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</si>
  <si>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</si>
  <si>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</si>
  <si>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</si>
  <si>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</si>
  <si>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</si>
  <si>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</si>
  <si>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</si>
  <si>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</si>
  <si>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</si>
  <si>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</si>
  <si>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</si>
  <si>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</si>
  <si>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</si>
  <si>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</si>
  <si>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</si>
  <si>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</si>
  <si>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</si>
  <si>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</si>
  <si>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</si>
  <si>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</si>
  <si>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</si>
  <si>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</si>
  <si>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</si>
  <si>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</si>
  <si>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</si>
  <si>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</si>
  <si>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</si>
  <si>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</si>
  <si>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</si>
  <si>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</si>
  <si>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</si>
  <si>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</si>
  <si>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</si>
  <si>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</si>
  <si>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</si>
  <si>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</si>
  <si>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</si>
  <si>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</si>
  <si>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</si>
  <si>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</si>
  <si>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</si>
  <si>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</si>
  <si>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</si>
  <si>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</si>
  <si>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</si>
  <si>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</si>
  <si>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</si>
  <si>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</si>
  <si>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</si>
  <si>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</si>
  <si>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</si>
  <si>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</si>
  <si>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</si>
  <si>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</si>
  <si>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</si>
  <si>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</si>
  <si>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</si>
  <si>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</si>
  <si>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</si>
  <si>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</si>
  <si>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</si>
  <si>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</si>
  <si>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</si>
  <si>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</si>
  <si>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</si>
  <si>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</si>
  <si>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</si>
  <si>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</si>
  <si>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</si>
  <si>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</si>
  <si>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</si>
  <si>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</si>
  <si>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</si>
  <si>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</si>
  <si>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</si>
  <si>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</si>
  <si>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</si>
  <si>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</si>
  <si>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</si>
  <si>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</si>
  <si>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</si>
  <si>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</si>
  <si>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</si>
  <si>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</si>
  <si>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</si>
  <si>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</si>
  <si>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</si>
  <si>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</si>
  <si>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</si>
  <si>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</si>
  <si>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</si>
  <si>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</si>
  <si>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</si>
  <si>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</si>
  <si>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</si>
  <si>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</si>
  <si>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</si>
  <si>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</si>
  <si>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</si>
  <si>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</si>
  <si>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</si>
  <si>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</si>
  <si>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</si>
  <si>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</si>
  <si>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</si>
  <si>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</si>
  <si>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</si>
  <si>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</si>
  <si>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</si>
  <si>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</si>
  <si>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</si>
  <si>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</si>
  <si>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</si>
  <si>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</si>
  <si>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</si>
  <si>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</si>
  <si>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</si>
  <si>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</si>
  <si>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</si>
  <si>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</si>
  <si>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</si>
  <si>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</si>
  <si>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</si>
  <si>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</si>
  <si>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</si>
  <si>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</si>
  <si>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</si>
  <si>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</si>
  <si>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</si>
  <si>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</si>
  <si>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</si>
  <si>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</si>
  <si>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</si>
  <si>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</si>
  <si>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</si>
  <si>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</si>
  <si>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</si>
  <si>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</si>
  <si>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</si>
  <si>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</si>
  <si>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</si>
  <si>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</si>
  <si>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</si>
  <si>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</si>
  <si>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</si>
  <si>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</si>
  <si>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</si>
  <si>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</si>
  <si>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</si>
  <si>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</si>
  <si>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</si>
  <si>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</si>
  <si>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</si>
  <si>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</si>
  <si>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</si>
  <si>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</si>
  <si>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</si>
  <si>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</si>
  <si>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</si>
  <si>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</si>
  <si>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</si>
  <si>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</si>
  <si>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</si>
  <si>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</si>
  <si>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</si>
  <si>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</si>
  <si>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</si>
  <si>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</si>
  <si>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</si>
  <si>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</si>
  <si>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</si>
  <si>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</si>
  <si>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</si>
  <si>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</si>
  <si>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</si>
  <si>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</si>
  <si>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</si>
  <si>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</si>
  <si>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</si>
  <si>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</si>
  <si>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</si>
  <si>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</si>
  <si>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</si>
  <si>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</si>
  <si>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</si>
  <si>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</si>
  <si>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</si>
  <si>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</si>
  <si>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</si>
  <si>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</si>
  <si>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</si>
  <si>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</si>
  <si>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</si>
  <si>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</si>
  <si>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</si>
  <si>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</si>
  <si>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</si>
  <si>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</si>
  <si>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</si>
  <si>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</si>
  <si>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</si>
  <si>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</si>
  <si>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</si>
  <si>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</si>
  <si>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</si>
  <si>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</si>
  <si>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</si>
  <si>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</si>
  <si>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</si>
  <si>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</si>
  <si>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</si>
  <si>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</si>
  <si>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</si>
  <si>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</si>
  <si>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</si>
  <si>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</si>
  <si>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</si>
  <si>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</si>
  <si>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</si>
  <si>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</si>
  <si>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</si>
  <si>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</si>
  <si>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</si>
  <si>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</si>
  <si>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</si>
  <si>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</si>
  <si>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</si>
  <si>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</si>
  <si>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</si>
  <si>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</si>
  <si>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</si>
  <si>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</si>
  <si>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</si>
  <si>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</si>
  <si>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</si>
  <si>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</si>
  <si>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</si>
  <si>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</si>
  <si>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</si>
  <si>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</si>
  <si>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</si>
  <si>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</si>
  <si>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</si>
  <si>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</si>
  <si>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</si>
  <si>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</si>
  <si>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</si>
  <si>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</si>
  <si>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</si>
  <si>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</si>
  <si>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</si>
  <si>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</si>
  <si>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</si>
  <si>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</si>
  <si>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</si>
  <si>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</si>
  <si>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</si>
  <si>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</si>
  <si>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</si>
  <si>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</si>
  <si>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</si>
  <si>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</si>
  <si>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</si>
  <si>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</si>
  <si>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</si>
  <si>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</si>
  <si>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</si>
  <si>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</si>
  <si>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</si>
  <si>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</si>
  <si>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</si>
  <si>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</si>
  <si>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</si>
  <si>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</si>
  <si>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</si>
  <si>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</si>
  <si>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</si>
  <si>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</si>
  <si>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</si>
  <si>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</si>
  <si>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</si>
  <si>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</si>
  <si>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</si>
  <si>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</si>
  <si>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</si>
  <si>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</si>
  <si>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</si>
  <si>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</si>
  <si>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</si>
  <si>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</si>
  <si>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</si>
  <si>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</si>
  <si>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</si>
  <si>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</si>
  <si>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</si>
  <si>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</si>
  <si>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</si>
  <si>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</si>
  <si>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</si>
  <si>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</si>
  <si>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</si>
  <si>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</si>
  <si>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</si>
  <si>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</si>
  <si>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</si>
  <si>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</si>
  <si>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</si>
  <si>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</si>
  <si>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</si>
  <si>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</si>
  <si>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</si>
  <si>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</si>
  <si>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</si>
  <si>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</si>
  <si>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</si>
  <si>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</si>
  <si>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</si>
  <si>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</si>
  <si>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</si>
  <si>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</si>
  <si>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</si>
  <si>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</si>
  <si>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</si>
  <si>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</si>
  <si>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</si>
  <si>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</si>
  <si>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</si>
  <si>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</si>
  <si>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</si>
  <si>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</si>
  <si>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</si>
  <si>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</si>
  <si>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</si>
  <si>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</si>
  <si>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</si>
  <si>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</si>
  <si>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</si>
  <si>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</si>
  <si>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</si>
  <si>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</si>
  <si>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</si>
  <si>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</si>
  <si>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</si>
  <si>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</si>
  <si>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</si>
  <si>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</si>
  <si>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</si>
  <si>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</si>
  <si>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</si>
  <si>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</si>
  <si>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</si>
  <si>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</si>
  <si>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</si>
  <si>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</si>
  <si>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</si>
  <si>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</si>
  <si>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</si>
  <si>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</si>
  <si>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</si>
  <si>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</si>
  <si>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</si>
  <si>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</si>
  <si>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</si>
  <si>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</si>
  <si>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</si>
  <si>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</si>
  <si>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</si>
  <si>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</si>
  <si>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</si>
  <si>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</si>
  <si>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</si>
  <si>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</si>
  <si>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</si>
  <si>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</si>
  <si>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</si>
  <si>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</si>
  <si>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</si>
  <si>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</si>
  <si>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</si>
  <si>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</si>
  <si>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</si>
  <si>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</si>
  <si>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</si>
  <si>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</si>
  <si>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</si>
  <si>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</si>
  <si>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</si>
  <si>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</si>
  <si>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</si>
  <si>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</si>
  <si>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</si>
  <si>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</si>
  <si>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</si>
  <si>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</si>
  <si>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</si>
  <si>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</si>
  <si>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</si>
  <si>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</si>
  <si>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</si>
  <si>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</si>
  <si>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</si>
  <si>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</si>
  <si>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</si>
  <si>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</si>
  <si>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</si>
  <si>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</si>
  <si>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</si>
  <si>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</si>
  <si>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</si>
  <si>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</si>
  <si>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</si>
  <si>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</si>
  <si>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</si>
  <si>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</si>
  <si>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</si>
  <si>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</si>
  <si>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</si>
  <si>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</si>
  <si>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</si>
  <si>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</si>
  <si>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</si>
  <si>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</si>
  <si>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</si>
  <si>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</si>
  <si>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</si>
  <si>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</si>
  <si>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</si>
  <si>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</si>
  <si>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</si>
  <si>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</si>
  <si>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</si>
  <si>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</si>
  <si>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</si>
  <si>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</si>
  <si>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</si>
  <si>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</si>
  <si>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</si>
  <si>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</si>
  <si>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</si>
  <si>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</si>
  <si>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</si>
  <si>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</si>
  <si>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</si>
  <si>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</si>
  <si>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</si>
  <si>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</si>
  <si>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</si>
  <si>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</si>
  <si>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</si>
  <si>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</si>
  <si>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</si>
  <si>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</si>
  <si>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</si>
  <si>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</si>
  <si>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</si>
  <si>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</si>
  <si>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</si>
  <si>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</si>
  <si>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</si>
  <si>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</si>
  <si>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</si>
  <si>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</si>
  <si>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</si>
  <si>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</si>
  <si>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</si>
  <si>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</si>
  <si>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</si>
  <si>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</si>
  <si>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</si>
  <si>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</si>
  <si>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</si>
  <si>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</si>
  <si>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</si>
  <si>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</si>
  <si>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</si>
  <si>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</si>
  <si>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</si>
  <si>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</si>
  <si>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</si>
  <si>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</si>
  <si>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</si>
  <si>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</si>
  <si>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</si>
  <si>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</si>
  <si>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</si>
  <si>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</si>
  <si>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</si>
  <si>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</si>
  <si>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</si>
  <si>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</si>
  <si>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</si>
  <si>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</si>
  <si>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</si>
  <si>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</si>
  <si>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</si>
  <si>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</si>
  <si>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</si>
  <si>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</si>
  <si>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</si>
  <si>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</si>
  <si>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</si>
  <si>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</si>
  <si>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</si>
  <si>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</si>
  <si>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</si>
  <si>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</si>
  <si>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</si>
  <si>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</si>
  <si>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</si>
  <si>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</si>
  <si>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</si>
  <si>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</si>
  <si>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</si>
  <si>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</si>
  <si>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</si>
  <si>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</si>
  <si>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</si>
  <si>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</si>
  <si>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</si>
  <si>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</si>
  <si>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</si>
  <si>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</si>
  <si>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</si>
  <si>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</si>
  <si>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</si>
  <si>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</si>
  <si>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</si>
  <si>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</si>
  <si>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</si>
  <si>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</si>
  <si>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</si>
  <si>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</si>
  <si>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</si>
  <si>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</si>
  <si>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</si>
  <si>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</si>
  <si>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</si>
  <si>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</si>
  <si>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</si>
  <si>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</si>
  <si>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</si>
  <si>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</si>
  <si>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</si>
  <si>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</si>
  <si>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</si>
  <si>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</si>
  <si>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</si>
  <si>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</si>
  <si>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</si>
  <si>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</si>
  <si>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</si>
  <si>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</si>
  <si>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</si>
  <si>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</si>
  <si>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</si>
  <si>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</si>
  <si>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</si>
  <si>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</si>
  <si>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</si>
  <si>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</si>
  <si>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</si>
  <si>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</si>
  <si>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</si>
  <si>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</si>
  <si>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</si>
  <si>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</si>
  <si>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</si>
  <si>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</si>
  <si>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</si>
  <si>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</si>
  <si>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</si>
  <si>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</si>
  <si>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</si>
  <si>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</si>
  <si>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</si>
  <si>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</si>
  <si>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</si>
  <si>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</si>
  <si>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</si>
  <si>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</si>
  <si>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</si>
  <si>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</si>
  <si>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</si>
  <si>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</si>
  <si>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</si>
  <si>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</si>
  <si>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</si>
  <si>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</si>
  <si>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</si>
  <si>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</si>
  <si>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</si>
  <si>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</si>
  <si>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</si>
  <si>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</si>
  <si>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</si>
  <si>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</si>
  <si>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</si>
  <si>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</si>
  <si>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</si>
  <si>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</si>
  <si>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</si>
  <si>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</si>
  <si>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</si>
  <si>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</si>
  <si>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</si>
  <si>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</si>
  <si>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</si>
  <si>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</si>
  <si>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</si>
  <si>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</si>
  <si>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</si>
  <si>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</si>
  <si>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</si>
  <si>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</si>
  <si>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</si>
  <si>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</si>
  <si>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</si>
  <si>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</si>
  <si>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</si>
  <si>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</si>
  <si>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</si>
  <si>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</si>
  <si>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</si>
  <si>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</si>
  <si>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</si>
  <si>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</si>
  <si>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</si>
  <si>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</si>
  <si>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</si>
  <si>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</si>
  <si>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</si>
  <si>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</si>
  <si>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</si>
  <si>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</si>
  <si>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</si>
  <si>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</si>
  <si>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</si>
  <si>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</si>
  <si>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</si>
  <si>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</si>
  <si>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</si>
  <si>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</si>
  <si>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</si>
  <si>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</si>
  <si>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</si>
  <si>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</si>
  <si>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</si>
  <si>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</si>
  <si>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</si>
  <si>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</si>
  <si>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</si>
  <si>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</si>
  <si>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</si>
  <si>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</si>
  <si>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</si>
  <si>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</si>
  <si>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</si>
  <si>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</si>
  <si>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</si>
  <si>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</si>
  <si>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</si>
  <si>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</si>
  <si>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</si>
  <si>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</si>
  <si>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</si>
  <si>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</si>
  <si>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</si>
  <si>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</si>
  <si>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</si>
  <si>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</si>
  <si>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</si>
  <si>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</si>
  <si>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</si>
  <si>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</si>
  <si>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</si>
  <si>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</si>
  <si>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</si>
  <si>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</si>
  <si>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</si>
  <si>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</si>
  <si>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</si>
  <si>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</si>
  <si>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</si>
  <si>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</si>
  <si>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</si>
  <si>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</si>
  <si>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</si>
  <si>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</si>
  <si>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</si>
  <si>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</si>
  <si>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</si>
  <si>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</si>
  <si>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</si>
  <si>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</si>
  <si>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</si>
  <si>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</si>
  <si>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</si>
  <si>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</si>
  <si>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</si>
  <si>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</si>
  <si>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</si>
  <si>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</si>
  <si>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</si>
  <si>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</si>
  <si>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</si>
  <si>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</si>
  <si>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</si>
  <si>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</si>
  <si>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</si>
  <si>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</si>
  <si>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</si>
  <si>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</si>
  <si>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</si>
  <si>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</si>
  <si>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</si>
  <si>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</si>
  <si>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</si>
  <si>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</si>
  <si>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</si>
  <si>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</si>
  <si>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</si>
  <si>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</si>
  <si>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</si>
  <si>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</si>
  <si>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</si>
  <si>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</si>
  <si>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</si>
  <si>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</si>
  <si>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</si>
  <si>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</si>
  <si>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</si>
  <si>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</si>
  <si>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</si>
  <si>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</si>
  <si>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</si>
  <si>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</si>
  <si>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</si>
  <si>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</si>
  <si>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</si>
  <si>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</si>
  <si>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</si>
  <si>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</si>
  <si>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</si>
  <si>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</si>
  <si>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</si>
  <si>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</si>
  <si>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</si>
  <si>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</si>
  <si>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</si>
  <si>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</si>
  <si>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</si>
  <si>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</si>
  <si>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</si>
  <si>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</si>
  <si>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</si>
  <si>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</si>
  <si>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</si>
  <si>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</si>
  <si>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</si>
  <si>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</si>
  <si>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</si>
  <si>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</si>
  <si>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</si>
  <si>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</si>
  <si>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</si>
  <si>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</si>
  <si>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</si>
  <si>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</si>
  <si>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</si>
  <si>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</si>
  <si>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</si>
  <si>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</si>
  <si>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</si>
  <si>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</si>
  <si>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</si>
  <si>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</si>
  <si>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</si>
  <si>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</si>
  <si>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</si>
  <si>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</si>
  <si>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</si>
  <si>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</si>
  <si>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</si>
  <si>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</si>
  <si>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</si>
  <si>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</si>
  <si>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</si>
  <si>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</si>
  <si>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</si>
  <si>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</si>
  <si>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</si>
  <si>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</si>
  <si>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</si>
  <si>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</si>
  <si>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</si>
  <si>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</si>
  <si>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</si>
  <si>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</si>
  <si>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</si>
  <si>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</si>
  <si>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</si>
  <si>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</si>
  <si>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</si>
  <si>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</si>
  <si>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</si>
  <si>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</si>
  <si>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</si>
  <si>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</si>
  <si>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</si>
  <si>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</si>
  <si>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</si>
  <si>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</si>
  <si>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</si>
  <si>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</si>
  <si>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</si>
  <si>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</si>
  <si>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</si>
  <si>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</si>
  <si>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</si>
  <si>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</si>
  <si>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</si>
  <si>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</si>
  <si>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</si>
  <si>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</si>
  <si>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</si>
  <si>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</si>
  <si>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</si>
  <si>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</si>
  <si>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</si>
  <si>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</si>
  <si>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</si>
  <si>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</si>
  <si>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</si>
  <si>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</si>
  <si>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</si>
  <si>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</si>
  <si>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</si>
  <si>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</si>
  <si>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</si>
  <si>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</si>
  <si>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</si>
  <si>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</si>
  <si>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</si>
  <si>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</si>
  <si>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</si>
  <si>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</si>
  <si>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</si>
  <si>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</si>
  <si>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</si>
  <si>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</si>
  <si>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</si>
  <si>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</si>
  <si>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</si>
  <si>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</si>
  <si>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</si>
  <si>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</si>
  <si>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</si>
  <si>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</si>
  <si>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</si>
  <si>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</si>
  <si>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</si>
  <si>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</si>
  <si>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</si>
  <si>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</si>
  <si>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</si>
  <si>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</si>
  <si>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</si>
  <si>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</si>
  <si>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</si>
  <si>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</si>
  <si>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</si>
  <si>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</si>
  <si>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</si>
  <si>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</si>
  <si>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</si>
  <si>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</si>
  <si>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</si>
  <si>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</si>
  <si>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</si>
  <si>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</si>
  <si>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</si>
  <si>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</si>
  <si>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</si>
  <si>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</si>
  <si>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</si>
  <si>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</si>
  <si>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</si>
  <si>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</si>
  <si>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</si>
  <si>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</si>
  <si>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</si>
  <si>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</si>
  <si>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</si>
  <si>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</si>
  <si>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</si>
  <si>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</si>
  <si>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</si>
  <si>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</si>
  <si>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</si>
  <si>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</si>
  <si>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</si>
  <si>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</si>
  <si>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</si>
  <si>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</si>
  <si>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</si>
  <si>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</si>
  <si>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</si>
  <si>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</si>
  <si>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</si>
  <si>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</si>
  <si>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</si>
  <si>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</si>
  <si>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</si>
  <si>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</si>
  <si>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</si>
  <si>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</si>
  <si>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</si>
  <si>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</si>
  <si>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</si>
  <si>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</si>
  <si>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</si>
  <si>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</si>
  <si>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</si>
  <si>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</si>
  <si>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</si>
  <si>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</si>
  <si>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</si>
  <si>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</si>
  <si>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</si>
  <si>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</si>
  <si>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</si>
  <si>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</si>
  <si>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</si>
  <si>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</si>
  <si>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</si>
  <si>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</si>
  <si>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</si>
  <si>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</si>
  <si>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</si>
  <si>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</si>
  <si>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</si>
  <si>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</si>
  <si>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</si>
  <si>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</si>
  <si>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</si>
  <si>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</si>
  <si>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</si>
  <si>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</si>
  <si>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</si>
  <si>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</si>
  <si>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</si>
  <si>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</si>
  <si>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</si>
  <si>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</si>
  <si>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</si>
  <si>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</si>
  <si>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</si>
  <si>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</si>
  <si>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</si>
  <si>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</si>
  <si>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</si>
  <si>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</si>
  <si>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</si>
  <si>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</si>
  <si>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</si>
  <si>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</si>
  <si>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</si>
  <si>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</si>
  <si>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</si>
  <si>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</si>
  <si>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</si>
  <si>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</si>
  <si>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</si>
  <si>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</si>
  <si>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</si>
  <si>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</si>
  <si>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</si>
  <si>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</si>
  <si>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</si>
  <si>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</si>
  <si>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</si>
  <si>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</si>
  <si>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</si>
  <si>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</si>
  <si>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</si>
  <si>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</si>
  <si>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</si>
  <si>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</si>
  <si>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</si>
  <si>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</si>
  <si>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</si>
  <si>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</si>
  <si>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</si>
  <si>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</si>
  <si>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</si>
  <si>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</si>
  <si>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</si>
  <si>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</si>
  <si>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</si>
  <si>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</si>
  <si>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</si>
  <si>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</si>
  <si>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</si>
  <si>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</si>
  <si>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</si>
  <si>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</si>
  <si>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</si>
  <si>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</si>
  <si>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</si>
  <si>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</si>
  <si>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</si>
  <si>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</si>
  <si>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</si>
  <si>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</si>
  <si>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</si>
  <si>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</si>
  <si>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</si>
  <si>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</si>
  <si>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</si>
  <si>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</si>
  <si>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</si>
  <si>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</si>
  <si>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</si>
  <si>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</si>
  <si>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</si>
  <si>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</si>
  <si>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</si>
  <si>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</si>
  <si>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</si>
  <si>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</si>
  <si>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</si>
  <si>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</si>
  <si>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</si>
  <si>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</si>
  <si>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</si>
  <si>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</si>
  <si>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</si>
  <si>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</si>
  <si>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</si>
  <si>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</si>
  <si>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</si>
  <si>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</si>
  <si>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</si>
  <si>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</si>
  <si>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</si>
  <si>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</si>
  <si>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</si>
  <si>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</si>
  <si>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</si>
  <si>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</si>
  <si>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</si>
  <si>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</si>
  <si>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</si>
  <si>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</si>
  <si>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</si>
  <si>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</si>
  <si>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</si>
  <si>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</si>
  <si>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</si>
  <si>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</si>
  <si>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</si>
  <si>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</si>
  <si>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</si>
  <si>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</si>
  <si>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</si>
  <si>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</si>
  <si>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</si>
  <si>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</si>
  <si>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</si>
  <si>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</si>
  <si>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</si>
  <si>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</si>
  <si>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</si>
  <si>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</si>
  <si>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</si>
  <si>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</si>
  <si>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</si>
  <si>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</si>
  <si>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</si>
  <si>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</si>
  <si>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</si>
  <si>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</si>
  <si>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</si>
  <si>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</si>
  <si>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</si>
  <si>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</si>
  <si>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</si>
  <si>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</si>
  <si>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</si>
  <si>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</si>
  <si>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</si>
  <si>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</si>
  <si>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</si>
  <si>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</si>
  <si>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</si>
  <si>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</si>
  <si>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</si>
  <si>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</si>
  <si>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</si>
  <si>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</si>
  <si>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</si>
  <si>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</si>
  <si>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</si>
  <si>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</si>
  <si>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</si>
  <si>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</si>
  <si>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</si>
  <si>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</si>
  <si>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</si>
  <si>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</si>
  <si>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</si>
  <si>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</si>
  <si>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</si>
  <si>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</si>
  <si>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</si>
  <si>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</si>
  <si>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</si>
  <si>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</si>
  <si>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</si>
  <si>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</si>
  <si>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</si>
  <si>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</si>
  <si>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</si>
  <si>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</si>
  <si>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</si>
  <si>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</si>
  <si>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</si>
  <si>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</si>
  <si>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</si>
  <si>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</si>
  <si>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</si>
  <si>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</si>
  <si>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</si>
  <si>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</si>
  <si>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</si>
  <si>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</si>
  <si>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</si>
  <si>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</si>
  <si>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</si>
  <si>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</si>
  <si>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</si>
  <si>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</si>
  <si>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</si>
  <si>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</si>
  <si>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</si>
  <si>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</si>
  <si>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</si>
  <si>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</si>
  <si>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</si>
  <si>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</si>
  <si>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</si>
  <si>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</si>
  <si>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</si>
  <si>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</si>
  <si>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</si>
  <si>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</si>
  <si>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</si>
  <si>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</si>
  <si>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</si>
  <si>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</si>
  <si>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</si>
  <si>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</si>
  <si>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</si>
  <si>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</si>
  <si>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</si>
  <si>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</si>
  <si>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</si>
  <si>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</si>
  <si>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</si>
  <si>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</si>
  <si>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</si>
  <si>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</si>
  <si>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</si>
  <si>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</si>
  <si>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</si>
  <si>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</si>
  <si>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</si>
  <si>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</si>
  <si>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</si>
  <si>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</si>
  <si>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</si>
  <si>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</si>
  <si>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</si>
  <si>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</si>
  <si>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</si>
  <si>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</si>
  <si>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</si>
  <si>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</si>
  <si>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</si>
  <si>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</si>
  <si>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</si>
  <si>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</si>
  <si>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</si>
  <si>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</si>
  <si>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</si>
  <si>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</si>
  <si>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</si>
  <si>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</si>
  <si>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</si>
  <si>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</si>
  <si>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</si>
  <si>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</si>
  <si>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</si>
  <si>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</si>
  <si>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</si>
  <si>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</si>
  <si>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</si>
  <si>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</si>
  <si>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</si>
  <si>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</si>
  <si>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</si>
  <si>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</si>
  <si>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</si>
  <si>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</si>
  <si>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</si>
  <si>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</si>
  <si>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</si>
  <si>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</si>
  <si>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</si>
  <si>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</si>
  <si>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</si>
  <si>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</si>
  <si>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</si>
  <si>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</si>
  <si>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</si>
  <si>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</si>
  <si>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</si>
  <si>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</si>
  <si>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</si>
  <si>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</si>
  <si>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</si>
  <si>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</si>
  <si>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</si>
  <si>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</si>
  <si>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</si>
  <si>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</si>
  <si>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</si>
  <si>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</si>
  <si>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</si>
  <si>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</si>
  <si>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</si>
  <si>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</si>
  <si>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</si>
  <si>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</si>
  <si>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</si>
  <si>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</si>
  <si>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</si>
  <si>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</si>
  <si>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</si>
  <si>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</si>
  <si>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</si>
  <si>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</si>
  <si>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</si>
  <si>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</si>
  <si>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</si>
  <si>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</si>
  <si>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</si>
  <si>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</si>
  <si>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</si>
  <si>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</si>
  <si>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</si>
  <si>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</si>
  <si>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</si>
  <si>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</si>
  <si>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</si>
  <si>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</si>
  <si>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</si>
  <si>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</si>
  <si>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</si>
  <si>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</si>
  <si>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</si>
  <si>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</si>
  <si>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</si>
  <si>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</si>
  <si>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</si>
  <si>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</si>
  <si>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</si>
  <si>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</si>
  <si>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</si>
  <si>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</si>
  <si>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</si>
  <si>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</si>
  <si>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</si>
  <si>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</si>
  <si>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</si>
  <si>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</si>
  <si>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</si>
  <si>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</si>
  <si>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</si>
  <si>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</si>
  <si>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</si>
  <si>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</si>
  <si>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</si>
  <si>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</si>
  <si>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</si>
  <si>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</si>
  <si>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</si>
  <si>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</si>
  <si>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</si>
  <si>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</si>
  <si>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</si>
  <si>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</si>
  <si>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</si>
  <si>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</si>
  <si>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</si>
  <si>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</si>
  <si>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</si>
  <si>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</si>
  <si>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</si>
  <si>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</si>
  <si>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</si>
  <si>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</si>
  <si>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</si>
  <si>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</si>
  <si>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</si>
  <si>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</si>
  <si>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</si>
  <si>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</si>
  <si>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</si>
  <si>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</si>
  <si>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</si>
  <si>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</si>
  <si>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</si>
  <si>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</si>
  <si>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</si>
  <si>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</si>
  <si>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</si>
  <si>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</si>
  <si>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</si>
  <si>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</si>
  <si>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</si>
  <si>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</si>
  <si>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</si>
  <si>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</si>
  <si>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</si>
  <si>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</si>
  <si>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</si>
  <si>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</si>
  <si>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</si>
  <si>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</si>
  <si>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</si>
  <si>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</si>
  <si>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</si>
  <si>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</si>
  <si>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</si>
  <si>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</si>
  <si>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</si>
  <si>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</si>
  <si>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</si>
  <si>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</si>
  <si>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</si>
  <si>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</si>
  <si>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</si>
  <si>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</si>
  <si>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</si>
  <si>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</si>
  <si>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</si>
  <si>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</si>
  <si>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</si>
  <si>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</si>
  <si>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</si>
  <si>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</si>
  <si>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</si>
  <si>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</si>
  <si>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</si>
  <si>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</si>
  <si>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</si>
  <si>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</si>
  <si>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</si>
  <si>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</si>
  <si>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</si>
  <si>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</si>
  <si>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</si>
  <si>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</si>
  <si>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</si>
  <si>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</si>
  <si>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</si>
  <si>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</si>
  <si>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</si>
  <si>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</si>
  <si>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</si>
  <si>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</si>
  <si>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</si>
  <si>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</si>
  <si>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</si>
  <si>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</si>
  <si>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</si>
  <si>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</si>
  <si>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</si>
  <si>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</si>
  <si>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</si>
  <si>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</si>
  <si>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</si>
  <si>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</si>
  <si>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</si>
  <si>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</si>
  <si>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</si>
  <si>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</si>
  <si>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</si>
  <si>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</si>
  <si>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</si>
  <si>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</si>
  <si>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</si>
  <si>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</si>
  <si>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</si>
  <si>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</si>
  <si>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</si>
  <si>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</si>
  <si>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</si>
  <si>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</si>
  <si>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</si>
  <si>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</si>
  <si>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</si>
  <si>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</si>
  <si>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</si>
  <si>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</si>
  <si>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</si>
  <si>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</si>
  <si>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</si>
  <si>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</si>
  <si>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</si>
  <si>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</si>
  <si>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</si>
  <si>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</si>
  <si>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</si>
  <si>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</si>
  <si>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</si>
  <si>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</si>
  <si>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</si>
  <si>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</si>
  <si>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</si>
  <si>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</si>
  <si>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</si>
  <si>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</si>
  <si>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</si>
  <si>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</si>
  <si>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</si>
  <si>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</si>
  <si>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</si>
  <si>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</si>
  <si>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</si>
  <si>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</si>
  <si>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</si>
  <si>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</si>
  <si>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</si>
  <si>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</si>
  <si>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</si>
  <si>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</si>
  <si>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</si>
  <si>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</si>
  <si>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</si>
  <si>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</si>
  <si>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</si>
  <si>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</si>
  <si>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</si>
  <si>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</si>
  <si>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</si>
  <si>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</si>
  <si>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</si>
  <si>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</si>
  <si>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</si>
  <si>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</si>
  <si>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</si>
  <si>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</si>
  <si>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</si>
  <si>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</si>
  <si>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</si>
  <si>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</si>
  <si>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</si>
  <si>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</si>
  <si>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</si>
  <si>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</si>
  <si>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</si>
  <si>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</si>
  <si>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</si>
  <si>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</si>
  <si>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</si>
  <si>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</si>
  <si>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</si>
  <si>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</si>
  <si>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</si>
  <si>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</si>
  <si>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</si>
  <si>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</si>
  <si>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</si>
  <si>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</si>
  <si>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</si>
  <si>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</si>
  <si>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</si>
  <si>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</si>
  <si>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</si>
  <si>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</si>
  <si>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</si>
  <si>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</si>
  <si>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</si>
  <si>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</si>
  <si>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</si>
  <si>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</si>
  <si>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</si>
  <si>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</si>
  <si>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</si>
  <si>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</si>
  <si>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</si>
  <si>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</si>
  <si>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</si>
  <si>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</si>
  <si>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</si>
  <si>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</si>
  <si>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</si>
  <si>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</si>
  <si>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</si>
  <si>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</si>
  <si>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</si>
  <si>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</si>
  <si>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</si>
  <si>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</si>
  <si>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</si>
  <si>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</si>
  <si>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</si>
  <si>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</si>
  <si>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</si>
  <si>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</si>
  <si>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</si>
  <si>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</si>
  <si>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</si>
  <si>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</si>
  <si>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</si>
  <si>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</si>
  <si>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</si>
  <si>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</si>
  <si>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</si>
  <si>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</si>
  <si>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</si>
  <si>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</si>
  <si>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</si>
  <si>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</si>
  <si>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</si>
  <si>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</si>
  <si>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</si>
  <si>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</si>
  <si>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</si>
  <si>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</si>
  <si>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</si>
  <si>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</si>
  <si>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</si>
  <si>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</si>
  <si>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</si>
  <si>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</si>
  <si>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</si>
  <si>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</si>
  <si>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</si>
  <si>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</si>
  <si>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</si>
  <si>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</si>
  <si>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</si>
  <si>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</si>
  <si>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</si>
  <si>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</si>
  <si>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</si>
  <si>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</si>
  <si>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</si>
  <si>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</si>
  <si>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</si>
  <si>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</si>
  <si>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</si>
  <si>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</si>
  <si>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</si>
  <si>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</si>
  <si>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</si>
  <si>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</si>
  <si>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</si>
  <si>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</si>
  <si>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</si>
  <si>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</si>
  <si>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</si>
  <si>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</si>
  <si>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</si>
  <si>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</si>
  <si>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</si>
  <si>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</si>
  <si>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</si>
  <si>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</si>
  <si>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</si>
  <si>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</si>
  <si>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</si>
  <si>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</si>
  <si>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</si>
  <si>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</si>
  <si>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</si>
  <si>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</si>
  <si>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</si>
  <si>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</si>
  <si>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</si>
  <si>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</si>
  <si>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</si>
  <si>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</si>
  <si>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</si>
  <si>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</si>
  <si>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</si>
  <si>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</si>
  <si>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</si>
  <si>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</si>
  <si>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</si>
  <si>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</si>
  <si>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</si>
  <si>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</si>
  <si>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</si>
  <si>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</si>
  <si>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</si>
  <si>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</si>
  <si>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</si>
  <si>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</si>
  <si>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</si>
  <si>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</si>
  <si>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</si>
  <si>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</si>
  <si>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</si>
  <si>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</si>
  <si>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</si>
  <si>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</si>
  <si>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</si>
  <si>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</si>
  <si>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</si>
  <si>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</si>
  <si>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</si>
  <si>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</si>
  <si>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</si>
  <si>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</si>
  <si>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</si>
  <si>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</si>
  <si>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</si>
  <si>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</si>
  <si>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</si>
  <si>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</si>
  <si>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</si>
  <si>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</si>
  <si>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</si>
  <si>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</si>
  <si>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</si>
  <si>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</si>
  <si>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</si>
  <si>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</si>
  <si>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</si>
  <si>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</si>
  <si>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</si>
  <si>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</si>
  <si>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</si>
  <si>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</si>
  <si>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</si>
  <si>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</si>
  <si>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</si>
  <si>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</si>
  <si>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</si>
  <si>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</si>
  <si>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</si>
  <si>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</si>
  <si>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</si>
  <si>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</si>
  <si>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</si>
  <si>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</si>
  <si>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</si>
  <si>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</si>
  <si>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</si>
  <si>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</si>
  <si>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</si>
  <si>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</si>
  <si>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</si>
  <si>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</si>
  <si>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</si>
  <si>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</si>
  <si>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</si>
  <si>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</si>
  <si>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</si>
  <si>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</si>
  <si>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</si>
  <si>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</si>
  <si>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</si>
  <si>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</si>
  <si>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</si>
  <si>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</si>
  <si>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</si>
  <si>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</si>
  <si>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</si>
  <si>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</si>
  <si>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</si>
  <si>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</si>
  <si>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</si>
  <si>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</si>
  <si>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</si>
  <si>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</si>
  <si>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</si>
  <si>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</si>
  <si>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</si>
  <si>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</si>
  <si>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</si>
  <si>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</si>
  <si>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</si>
  <si>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</si>
  <si>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</si>
  <si>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</si>
  <si>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</si>
  <si>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</si>
  <si>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</si>
  <si>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</si>
  <si>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</si>
  <si>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</si>
  <si>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</si>
  <si>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</si>
  <si>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</si>
  <si>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</si>
  <si>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</si>
  <si>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</si>
  <si>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</si>
  <si>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</si>
  <si>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</si>
  <si>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</si>
  <si>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</si>
  <si>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</si>
  <si>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</si>
  <si>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</si>
  <si>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</si>
  <si>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</si>
  <si>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</si>
  <si>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</si>
  <si>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</si>
  <si>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</si>
  <si>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</si>
  <si>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</si>
  <si>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</si>
  <si>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</si>
  <si>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</si>
  <si>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</si>
  <si>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</si>
  <si>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</si>
  <si>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</si>
  <si>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</si>
  <si>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</si>
  <si>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</si>
  <si>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</si>
  <si>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</si>
  <si>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</si>
  <si>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</si>
  <si>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</si>
  <si>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</si>
  <si>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</si>
  <si>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</si>
  <si>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</si>
  <si>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</si>
  <si>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</si>
  <si>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</si>
  <si>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</si>
  <si>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</si>
  <si>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</si>
  <si>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</si>
  <si>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</si>
  <si>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</si>
  <si>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</si>
  <si>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</si>
  <si>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</si>
  <si>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</si>
  <si>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</si>
  <si>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</si>
  <si>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</si>
  <si>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</si>
  <si>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</si>
  <si>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</si>
  <si>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</si>
  <si>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</si>
  <si>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</si>
  <si>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</si>
  <si>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</si>
  <si>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</si>
  <si>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</si>
  <si>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</si>
  <si>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</si>
  <si>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</si>
  <si>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</si>
  <si>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</si>
  <si>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</si>
  <si>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</si>
  <si>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</si>
  <si>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</si>
  <si>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</si>
  <si>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</si>
  <si>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</si>
  <si>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</si>
  <si>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</si>
  <si>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</si>
  <si>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</si>
  <si>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</si>
  <si>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</si>
  <si>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</si>
  <si>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</si>
  <si>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</si>
  <si>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</si>
  <si>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</si>
  <si>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</si>
  <si>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</si>
  <si>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</si>
  <si>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</si>
  <si>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</si>
  <si>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</si>
  <si>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</si>
  <si>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</si>
  <si>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</si>
  <si>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</si>
  <si>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</si>
  <si>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</si>
  <si>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</si>
  <si>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</si>
  <si>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</si>
  <si>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</si>
  <si>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</si>
  <si>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</si>
  <si>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</si>
  <si>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</si>
  <si>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</si>
  <si>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</si>
  <si>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</si>
  <si>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</si>
  <si>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</si>
  <si>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</si>
  <si>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</si>
  <si>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</si>
  <si>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</si>
  <si>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</si>
  <si>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</si>
  <si>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</si>
  <si>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</si>
  <si>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</si>
  <si>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</si>
  <si>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</si>
  <si>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</si>
  <si>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</si>
  <si>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</si>
  <si>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</si>
  <si>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</si>
  <si>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</si>
  <si>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</si>
  <si>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</si>
  <si>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</si>
  <si>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</si>
  <si>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</si>
  <si>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</si>
  <si>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</si>
  <si>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</si>
  <si>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</si>
  <si>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</si>
  <si>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</si>
  <si>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</si>
  <si>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</si>
  <si>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</si>
  <si>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</si>
  <si>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</si>
  <si>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</si>
  <si>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</si>
  <si>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</si>
  <si>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</si>
  <si>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</si>
  <si>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</si>
  <si>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</si>
  <si>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</si>
  <si>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</si>
  <si>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</si>
  <si>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</si>
  <si>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</si>
  <si>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</si>
  <si>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</si>
  <si>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</si>
  <si>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</si>
  <si>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</si>
  <si>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</si>
  <si>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</si>
  <si>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</si>
  <si>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</si>
  <si>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</si>
  <si>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</si>
  <si>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</si>
  <si>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</si>
  <si>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</si>
  <si>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</si>
  <si>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</si>
  <si>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</si>
  <si>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</si>
  <si>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</si>
  <si>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</si>
  <si>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</si>
  <si>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</si>
  <si>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</si>
  <si>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</si>
  <si>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</si>
  <si>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</si>
  <si>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</si>
  <si>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</si>
  <si>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</si>
  <si>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</si>
  <si>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</si>
  <si>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</si>
  <si>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</si>
  <si>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</si>
  <si>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</si>
  <si>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</si>
  <si>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</si>
  <si>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</si>
  <si>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</si>
  <si>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</si>
  <si>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</si>
  <si>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</si>
  <si>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</si>
  <si>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</si>
  <si>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</si>
  <si>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</si>
  <si>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</si>
  <si>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</si>
  <si>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</si>
  <si>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</si>
  <si>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</si>
  <si>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</si>
  <si>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</si>
  <si>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</si>
  <si>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</si>
  <si>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</si>
  <si>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</si>
  <si>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</si>
  <si>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</si>
  <si>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</si>
  <si>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</si>
  <si>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</si>
  <si>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</si>
  <si>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</si>
  <si>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</si>
  <si>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</si>
  <si>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</si>
  <si>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</si>
  <si>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</si>
  <si>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</si>
  <si>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</si>
  <si>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</si>
  <si>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</si>
  <si>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</si>
  <si>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</si>
  <si>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</si>
  <si>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</si>
  <si>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</si>
  <si>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</si>
  <si>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</si>
  <si>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</si>
  <si>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</si>
  <si>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</si>
  <si>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</si>
  <si>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</si>
  <si>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</si>
  <si>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</si>
  <si>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</si>
  <si>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</si>
  <si>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</si>
  <si>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</si>
  <si>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</si>
  <si>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</si>
  <si>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</si>
  <si>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</si>
  <si>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</si>
  <si>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</si>
  <si>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</si>
  <si>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</si>
  <si>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</si>
  <si>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</si>
  <si>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</si>
  <si>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</si>
  <si>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</si>
  <si>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</si>
  <si>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</si>
  <si>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</si>
  <si>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</si>
  <si>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</si>
  <si>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</si>
  <si>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</si>
  <si>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</si>
  <si>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</si>
  <si>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</si>
  <si>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</si>
  <si>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</si>
  <si>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</si>
  <si>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</si>
  <si>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</si>
  <si>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</si>
  <si>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</si>
  <si>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</si>
  <si>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</si>
  <si>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</si>
  <si>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</si>
  <si>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</si>
  <si>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</si>
  <si>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</si>
  <si>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</si>
  <si>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</si>
  <si>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</si>
  <si>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</si>
  <si>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</si>
  <si>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</si>
  <si>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</si>
  <si>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</si>
  <si>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</si>
  <si>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</si>
  <si>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</si>
  <si>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</si>
  <si>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</si>
  <si>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</si>
  <si>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</si>
  <si>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</si>
  <si>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</si>
  <si>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</si>
  <si>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</si>
  <si>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</si>
  <si>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</si>
  <si>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</si>
  <si>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</si>
  <si>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</si>
  <si>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</si>
  <si>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</si>
  <si>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</si>
  <si>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</si>
  <si>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</si>
  <si>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</si>
  <si>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</si>
  <si>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</si>
  <si>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</si>
  <si>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</si>
  <si>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</si>
  <si>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</si>
  <si>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</si>
  <si>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</si>
  <si>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</si>
  <si>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</si>
  <si>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</si>
  <si>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</si>
  <si>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</si>
  <si>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</si>
  <si>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</si>
  <si>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</si>
  <si>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</si>
  <si>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</si>
  <si>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</si>
  <si>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</si>
  <si>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</si>
  <si>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</si>
  <si>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</si>
  <si>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</si>
  <si>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</si>
  <si>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</si>
  <si>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</si>
  <si>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</si>
  <si>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</si>
  <si>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</si>
  <si>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</si>
  <si>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</si>
  <si>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</si>
  <si>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</si>
  <si>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</si>
  <si>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</si>
  <si>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</si>
  <si>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</si>
  <si>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</si>
  <si>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</si>
  <si>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</si>
  <si>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</si>
  <si>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</si>
  <si>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</si>
  <si>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</si>
  <si>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</si>
  <si>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</si>
  <si>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</si>
  <si>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</si>
  <si>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</si>
  <si>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</si>
  <si>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</si>
  <si>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</si>
  <si>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</si>
  <si>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</si>
  <si>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</si>
  <si>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</si>
  <si>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</si>
  <si>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</si>
  <si>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</si>
  <si>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</si>
  <si>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</si>
  <si>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</si>
  <si>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</si>
  <si>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</si>
  <si>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</si>
  <si>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</si>
  <si>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</si>
  <si>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</si>
  <si>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</si>
  <si>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</si>
  <si>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</si>
  <si>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</si>
  <si>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</si>
  <si>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</si>
  <si>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</si>
  <si>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</si>
  <si>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</si>
  <si>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</si>
  <si>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</si>
  <si>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</si>
  <si>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</si>
  <si>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</si>
  <si>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</si>
  <si>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</si>
  <si>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</si>
  <si>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</si>
  <si>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</si>
  <si>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</si>
  <si>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</si>
  <si>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</si>
  <si>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</si>
  <si>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</si>
  <si>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</si>
  <si>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</si>
  <si>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</si>
  <si>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</si>
  <si>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</si>
  <si>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</si>
  <si>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</si>
  <si>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</si>
  <si>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</si>
  <si>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</si>
  <si>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</si>
  <si>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</si>
  <si>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</si>
  <si>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</si>
  <si>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</si>
  <si>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</si>
  <si>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</si>
  <si>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</si>
  <si>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</si>
  <si>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</si>
  <si>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</si>
  <si>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</si>
  <si>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</si>
  <si>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</si>
  <si>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</si>
  <si>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</si>
  <si>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</si>
  <si>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</si>
  <si>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</si>
  <si>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</si>
  <si>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</si>
  <si>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</si>
  <si>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</si>
  <si>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</si>
  <si>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</si>
  <si>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</si>
  <si>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</si>
  <si>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</si>
  <si>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</si>
  <si>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</si>
  <si>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</si>
  <si>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</si>
  <si>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</si>
  <si>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</si>
  <si>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</si>
  <si>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</si>
  <si>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</si>
  <si>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</si>
  <si>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</si>
  <si>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</si>
  <si>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</si>
  <si>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</si>
  <si>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</si>
  <si>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</si>
  <si>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</si>
  <si>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</si>
  <si>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</si>
  <si>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</si>
  <si>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</si>
  <si>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</si>
  <si>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</si>
  <si>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</si>
  <si>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</si>
  <si>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</si>
  <si>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</si>
  <si>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</si>
  <si>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</si>
  <si>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</si>
  <si>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</si>
  <si>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</si>
  <si>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</si>
  <si>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</si>
  <si>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</si>
  <si>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</si>
  <si>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</si>
  <si>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</si>
  <si>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</si>
  <si>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</si>
  <si>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</si>
  <si>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</si>
  <si>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</si>
  <si>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</si>
  <si>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</si>
  <si>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</si>
  <si>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</si>
  <si>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</si>
  <si>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</si>
  <si>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</si>
  <si>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</si>
  <si>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</si>
  <si>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</si>
  <si>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</si>
  <si>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</si>
  <si>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</si>
  <si>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</si>
  <si>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</si>
  <si>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</si>
  <si>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</si>
  <si>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</si>
  <si>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</si>
  <si>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</si>
  <si>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</si>
  <si>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</si>
  <si>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</si>
  <si>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</si>
  <si>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</si>
  <si>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</si>
  <si>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</si>
  <si>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</si>
  <si>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</si>
  <si>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</si>
  <si>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</si>
  <si>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</si>
  <si>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</si>
  <si>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</si>
  <si>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</si>
  <si>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</si>
  <si>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</si>
  <si>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</si>
  <si>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</si>
  <si>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</si>
  <si>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</si>
  <si>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</si>
  <si>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</si>
  <si>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</si>
  <si>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</si>
  <si>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</si>
  <si>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</si>
  <si>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</si>
  <si>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</si>
  <si>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</si>
  <si>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</si>
  <si>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</si>
  <si>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</si>
  <si>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</si>
  <si>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</si>
  <si>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</si>
  <si>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</si>
  <si>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</si>
  <si>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</si>
  <si>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</si>
  <si>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</si>
  <si>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</si>
  <si>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</si>
  <si>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</si>
  <si>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</si>
  <si>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</si>
  <si>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</si>
  <si>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</si>
  <si>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</si>
  <si>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</si>
  <si>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</si>
  <si>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</si>
  <si>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</si>
  <si>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</si>
  <si>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</si>
  <si>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</si>
  <si>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</si>
  <si>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</si>
  <si>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</si>
  <si>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</si>
  <si>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</si>
  <si>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</si>
  <si>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</si>
  <si>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</si>
  <si>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</si>
  <si>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</si>
  <si>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</si>
  <si>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</si>
  <si>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</si>
  <si>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</si>
  <si>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</si>
  <si>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</si>
  <si>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</si>
  <si>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</si>
  <si>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</si>
  <si>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</si>
  <si>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</si>
  <si>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</si>
  <si>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</si>
  <si>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</si>
  <si>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</si>
  <si>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</si>
  <si>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</si>
  <si>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</si>
  <si>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</si>
  <si>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</si>
  <si>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</si>
  <si>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</si>
  <si>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</si>
  <si>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</si>
  <si>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</si>
  <si>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</si>
  <si>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</si>
  <si>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</si>
  <si>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</si>
  <si>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</si>
  <si>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</si>
  <si>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</si>
  <si>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</si>
  <si>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</si>
  <si>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</si>
  <si>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</si>
  <si>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</si>
  <si>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</si>
  <si>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</si>
  <si>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</si>
  <si>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</si>
  <si>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</si>
  <si>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</si>
  <si>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</si>
  <si>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</si>
  <si>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</si>
  <si>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</si>
  <si>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</si>
  <si>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</si>
  <si>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</si>
  <si>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</si>
  <si>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</si>
  <si>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</si>
  <si>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</si>
  <si>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</si>
  <si>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</si>
  <si>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</si>
  <si>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</si>
  <si>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</si>
  <si>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</si>
  <si>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</si>
  <si>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</si>
  <si>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</si>
  <si>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</si>
  <si>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</si>
  <si>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</si>
  <si>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</si>
  <si>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</si>
  <si>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</si>
  <si>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</si>
  <si>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</si>
  <si>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</si>
  <si>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</si>
  <si>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</si>
  <si>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</si>
  <si>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</si>
  <si>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</si>
  <si>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</si>
  <si>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</si>
  <si>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</si>
  <si>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</si>
  <si>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</si>
  <si>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</si>
  <si>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</si>
  <si>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</si>
  <si>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</si>
  <si>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</si>
  <si>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</si>
  <si>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</si>
  <si>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</si>
  <si>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</si>
  <si>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</si>
  <si>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</si>
  <si>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</si>
  <si>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</si>
  <si>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</si>
  <si>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</si>
  <si>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</si>
  <si>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</si>
  <si>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</si>
  <si>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</si>
  <si>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</si>
  <si>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</si>
  <si>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</si>
  <si>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</si>
  <si>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</si>
  <si>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</si>
  <si>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</si>
  <si>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</si>
  <si>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</si>
  <si>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</si>
  <si>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</si>
  <si>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</si>
  <si>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</si>
  <si>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</si>
  <si>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</si>
  <si>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</si>
  <si>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</si>
  <si>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</si>
  <si>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</si>
  <si>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</si>
  <si>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</si>
  <si>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</si>
  <si>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</si>
  <si>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</si>
  <si>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</si>
  <si>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</si>
  <si>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</si>
  <si>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</si>
  <si>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</si>
  <si>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</si>
  <si>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</si>
  <si>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</si>
  <si>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</si>
  <si>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</si>
  <si>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</si>
  <si>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</si>
  <si>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</si>
  <si>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</si>
  <si>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</si>
  <si>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</si>
  <si>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</si>
  <si>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</si>
  <si>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</si>
  <si>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</si>
  <si>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</si>
  <si>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</si>
  <si>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</si>
  <si>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</si>
  <si>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</si>
  <si>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</si>
  <si>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</si>
  <si>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</si>
  <si>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</si>
  <si>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</si>
  <si>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</si>
  <si>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</si>
  <si>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</si>
  <si>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</si>
  <si>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</si>
  <si>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</si>
  <si>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</si>
  <si>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</si>
  <si>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</si>
  <si>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</si>
  <si>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</si>
  <si>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</si>
  <si>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</si>
  <si>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</si>
  <si>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</si>
  <si>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</si>
  <si>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</si>
  <si>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</si>
  <si>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</si>
  <si>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</si>
  <si>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</si>
  <si>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</si>
  <si>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</si>
  <si>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</si>
  <si>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</si>
  <si>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</si>
  <si>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</si>
  <si>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</si>
  <si>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</si>
  <si>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</si>
  <si>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</si>
  <si>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</si>
  <si>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</si>
  <si>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</si>
  <si>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</si>
  <si>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</si>
  <si>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</si>
  <si>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</si>
  <si>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</si>
  <si>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</si>
  <si>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</si>
  <si>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</si>
  <si>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</si>
  <si>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</si>
  <si>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</si>
  <si>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</si>
  <si>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</si>
  <si>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</si>
  <si>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</si>
  <si>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</si>
  <si>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</si>
  <si>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</si>
  <si>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</si>
  <si>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</si>
  <si>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</si>
  <si>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</si>
  <si>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</si>
  <si>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</si>
  <si>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</si>
  <si>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</si>
  <si>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</si>
  <si>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</si>
  <si>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</si>
  <si>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</si>
  <si>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</si>
  <si>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</si>
  <si>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</si>
  <si>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</si>
  <si>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</si>
  <si>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</si>
  <si>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</si>
  <si>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</si>
  <si>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</si>
  <si>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</si>
  <si>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</si>
  <si>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</si>
  <si>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</si>
  <si>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</si>
  <si>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</si>
  <si>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</si>
  <si>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</si>
  <si>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</si>
  <si>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</si>
  <si>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</si>
  <si>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</si>
  <si>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</si>
  <si>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</si>
  <si>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</si>
  <si>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</si>
  <si>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</si>
  <si>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</si>
  <si>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</si>
  <si>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</si>
  <si>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</si>
  <si>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</si>
  <si>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</si>
  <si>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</si>
  <si>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</si>
  <si>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</si>
  <si>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</si>
  <si>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</si>
  <si>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</si>
  <si>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</si>
  <si>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</si>
  <si>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</si>
  <si>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</si>
  <si>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</si>
  <si>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</si>
  <si>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</si>
  <si>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</si>
  <si>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</si>
  <si>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</si>
  <si>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</si>
  <si>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</si>
  <si>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</si>
  <si>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</si>
  <si>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</si>
  <si>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</si>
  <si>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</si>
  <si>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</si>
  <si>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</si>
  <si>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</si>
  <si>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</si>
  <si>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</si>
  <si>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</si>
  <si>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</si>
  <si>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</si>
  <si>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</si>
  <si>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</si>
  <si>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</si>
  <si>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</si>
  <si>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</si>
  <si>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</si>
  <si>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</si>
  <si>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</si>
  <si>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</si>
  <si>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</si>
  <si>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</si>
  <si>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</si>
  <si>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</si>
  <si>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</si>
  <si>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</si>
  <si>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</si>
  <si>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</si>
  <si>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</si>
  <si>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</si>
  <si>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</si>
  <si>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</si>
  <si>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</si>
  <si>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</si>
  <si>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</si>
  <si>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</si>
  <si>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</si>
  <si>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</si>
  <si>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</si>
  <si>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</si>
  <si>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</si>
  <si>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</si>
  <si>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</si>
  <si>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</si>
  <si>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</si>
  <si>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</si>
  <si>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</si>
  <si>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</si>
  <si>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</si>
  <si>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</si>
  <si>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</si>
  <si>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</si>
  <si>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</si>
  <si>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</si>
  <si>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</si>
  <si>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</si>
  <si>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</si>
  <si>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</si>
  <si>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</si>
  <si>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</si>
  <si>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</si>
  <si>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</si>
  <si>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</si>
  <si>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</si>
  <si>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</si>
  <si>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</si>
  <si>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</si>
  <si>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</si>
  <si>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</si>
  <si>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</si>
  <si>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</si>
  <si>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</si>
  <si>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</si>
  <si>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</si>
  <si>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</si>
  <si>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</si>
  <si>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</si>
  <si>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</si>
  <si>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</si>
  <si>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</si>
  <si>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</si>
  <si>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</si>
  <si>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</si>
  <si>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</si>
  <si>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</si>
  <si>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</si>
  <si>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</si>
  <si>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</si>
  <si>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</si>
  <si>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</si>
  <si>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</si>
  <si>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</si>
  <si>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</si>
  <si>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</si>
  <si>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</si>
  <si>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</si>
  <si>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</si>
  <si>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</si>
  <si>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</si>
  <si>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</si>
  <si>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</si>
  <si>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</si>
  <si>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</si>
  <si>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</si>
  <si>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</si>
  <si>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</si>
  <si>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</si>
  <si>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</si>
  <si>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</si>
  <si>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</si>
  <si>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</si>
  <si>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</si>
  <si>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</si>
  <si>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</si>
  <si>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</si>
  <si>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</si>
  <si>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</si>
  <si>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</si>
  <si>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</si>
  <si>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</si>
  <si>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</si>
  <si>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</si>
  <si>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</si>
  <si>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</si>
  <si>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</si>
  <si>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</si>
  <si>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</si>
  <si>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</si>
  <si>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</si>
  <si>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</si>
  <si>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</si>
  <si>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</si>
  <si>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</si>
  <si>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</si>
  <si>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</si>
  <si>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</si>
  <si>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</si>
  <si>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</si>
  <si>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</si>
  <si>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</si>
  <si>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</si>
  <si>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</si>
  <si>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</si>
  <si>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</si>
  <si>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</si>
  <si>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</si>
  <si>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</si>
  <si>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</si>
  <si>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</si>
  <si>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</si>
  <si>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</si>
  <si>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</si>
  <si>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</si>
  <si>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</si>
  <si>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</si>
  <si>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</si>
  <si>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</si>
  <si>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</si>
  <si>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</si>
  <si>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</si>
  <si>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</si>
  <si>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</si>
  <si>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</si>
  <si>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</si>
  <si>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</si>
  <si>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</si>
  <si>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</si>
  <si>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</si>
  <si>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</si>
  <si>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</si>
  <si>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</si>
  <si>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</si>
  <si>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</si>
  <si>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</si>
  <si>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</si>
  <si>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</si>
  <si>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</si>
  <si>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</si>
  <si>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</si>
  <si>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</si>
  <si>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</si>
  <si>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</si>
  <si>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</si>
  <si>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</si>
  <si>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</si>
  <si>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</si>
  <si>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</si>
  <si>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</si>
  <si>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</si>
  <si>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</si>
  <si>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</si>
  <si>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</si>
  <si>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</si>
  <si>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</si>
  <si>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</si>
  <si>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</si>
  <si>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</si>
  <si>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</si>
  <si>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</si>
  <si>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</si>
  <si>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</si>
  <si>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</si>
  <si>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</si>
  <si>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</si>
  <si>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</si>
  <si>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</si>
  <si>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</si>
  <si>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</si>
  <si>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</si>
  <si>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</si>
  <si>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</si>
  <si>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</si>
  <si>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</si>
  <si>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</si>
  <si>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</si>
  <si>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</si>
  <si>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</si>
  <si>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</si>
  <si>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</si>
  <si>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</si>
  <si>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</si>
  <si>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</si>
  <si>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</si>
  <si>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</si>
  <si>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</si>
  <si>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</si>
  <si>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</si>
  <si>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</si>
  <si>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</si>
  <si>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</si>
  <si>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</si>
  <si>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</si>
  <si>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</si>
  <si>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</si>
  <si>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</si>
  <si>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</si>
  <si>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</si>
  <si>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</si>
  <si>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</si>
  <si>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</si>
  <si>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</si>
  <si>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</si>
  <si>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</si>
  <si>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</si>
  <si>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</si>
  <si>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</si>
  <si>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</si>
  <si>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</si>
  <si>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</si>
  <si>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</si>
  <si>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</si>
  <si>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</si>
  <si>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</si>
  <si>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</si>
  <si>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</si>
  <si>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</si>
  <si>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</si>
  <si>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</si>
  <si>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</si>
  <si>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</si>
  <si>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</si>
  <si>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</si>
  <si>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</si>
  <si>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</si>
  <si>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</si>
  <si>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</si>
  <si>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</si>
  <si>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</si>
  <si>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</si>
  <si>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</si>
  <si>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</si>
  <si>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</si>
  <si>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</si>
  <si>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</si>
  <si>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</si>
  <si>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</si>
  <si>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</si>
  <si>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</si>
  <si>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</si>
  <si>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</si>
  <si>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</si>
  <si>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</si>
  <si>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</si>
  <si>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</si>
  <si>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</si>
  <si>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</si>
  <si>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</si>
  <si>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</si>
  <si>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</si>
  <si>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</si>
  <si>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</si>
  <si>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</si>
  <si>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</si>
  <si>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</si>
  <si>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</si>
  <si>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</si>
  <si>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</si>
  <si>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</si>
  <si>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</si>
  <si>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</si>
  <si>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</si>
  <si>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</si>
  <si>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</si>
  <si>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</si>
  <si>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</si>
  <si>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</si>
  <si>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</si>
  <si>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</si>
  <si>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</si>
  <si>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</si>
  <si>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</si>
  <si>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</si>
  <si>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</si>
  <si>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</si>
  <si>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</si>
  <si>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</si>
  <si>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</si>
  <si>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</si>
  <si>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</si>
  <si>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</si>
  <si>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</si>
  <si>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</si>
  <si>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</si>
  <si>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</si>
  <si>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</si>
  <si>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</si>
  <si>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</si>
  <si>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</si>
  <si>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</si>
  <si>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</si>
  <si>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</si>
  <si>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</si>
  <si>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</si>
  <si>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</si>
  <si>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</si>
  <si>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</si>
  <si>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</si>
  <si>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</si>
  <si>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</si>
  <si>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</si>
  <si>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</si>
  <si>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</si>
  <si>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</si>
  <si>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</si>
  <si>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</si>
  <si>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</si>
  <si>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</si>
  <si>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</si>
  <si>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</si>
  <si>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</si>
  <si>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</si>
  <si>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</si>
  <si>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</si>
  <si>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</si>
  <si>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</si>
  <si>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</si>
  <si>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</si>
  <si>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</si>
  <si>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</si>
  <si>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</si>
  <si>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</si>
  <si>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</si>
  <si>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</si>
  <si>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</si>
  <si>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</si>
  <si>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</si>
  <si>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</si>
  <si>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</si>
  <si>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</si>
  <si>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</si>
  <si>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</si>
  <si>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</si>
  <si>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</si>
  <si>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</si>
  <si>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</si>
  <si>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</si>
  <si>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</si>
  <si>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</si>
  <si>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</si>
  <si>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</si>
  <si>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</si>
  <si>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</si>
  <si>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</si>
  <si>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</si>
  <si>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</si>
  <si>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</si>
  <si>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</si>
  <si>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</si>
  <si>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</si>
  <si>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</si>
  <si>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</si>
  <si>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</si>
  <si>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</si>
  <si>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</si>
  <si>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</si>
  <si>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</si>
  <si>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</si>
  <si>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</si>
  <si>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</si>
  <si>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</si>
  <si>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</si>
  <si>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</si>
  <si>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</si>
  <si>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</si>
  <si>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</si>
  <si>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</si>
  <si>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</si>
  <si>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</si>
  <si>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</si>
  <si>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</si>
  <si>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</si>
  <si>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</si>
  <si>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</si>
  <si>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</si>
  <si>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</si>
  <si>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</si>
  <si>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</si>
  <si>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</si>
  <si>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</si>
  <si>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</si>
  <si>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</si>
  <si>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</si>
  <si>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</si>
  <si>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</si>
  <si>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</si>
  <si>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</si>
  <si>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</si>
  <si>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</si>
  <si>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</si>
  <si>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</si>
  <si>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</si>
  <si>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</si>
  <si>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</si>
  <si>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</si>
  <si>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</si>
  <si>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</si>
  <si>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</si>
  <si>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</si>
  <si>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</si>
  <si>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</si>
  <si>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</si>
  <si>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</si>
  <si>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</si>
  <si>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</si>
  <si>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</si>
  <si>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</si>
  <si>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</si>
  <si>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</si>
  <si>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</si>
  <si>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</si>
  <si>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</si>
  <si>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</si>
  <si>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</si>
  <si>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</si>
  <si>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</si>
  <si>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</si>
  <si>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</si>
  <si>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</si>
  <si>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</si>
  <si>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</si>
  <si>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</si>
  <si>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</si>
  <si>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</si>
  <si>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</si>
  <si>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</si>
  <si>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</si>
  <si>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</si>
  <si>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</si>
  <si>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</si>
  <si>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</si>
  <si>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</si>
  <si>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</si>
  <si>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</si>
  <si>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</si>
  <si>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</si>
  <si>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</si>
  <si>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</si>
  <si>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</si>
  <si>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</si>
  <si>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</si>
  <si>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</si>
  <si>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</si>
  <si>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</si>
  <si>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</si>
  <si>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</si>
  <si>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</si>
  <si>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</si>
  <si>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</si>
  <si>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</si>
  <si>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</si>
  <si>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</si>
  <si>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</si>
  <si>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</si>
  <si>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</si>
  <si>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</si>
  <si>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</si>
  <si>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</si>
  <si>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</si>
  <si>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</si>
  <si>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</si>
  <si>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</si>
  <si>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</si>
  <si>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</si>
  <si>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</si>
  <si>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</si>
  <si>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</si>
  <si>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</si>
  <si>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</si>
  <si>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</si>
  <si>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</si>
  <si>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</si>
  <si>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</si>
  <si>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</si>
  <si>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</si>
  <si>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</si>
  <si>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</si>
  <si>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</si>
  <si>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</si>
  <si>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</si>
  <si>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</si>
  <si>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</si>
  <si>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</si>
  <si>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</si>
  <si>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</si>
  <si>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</si>
  <si>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</si>
  <si>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</si>
  <si>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</si>
  <si>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</si>
  <si>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</si>
  <si>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</si>
  <si>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</si>
  <si>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</si>
  <si>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</si>
  <si>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</si>
  <si>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</si>
  <si>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</si>
  <si>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</si>
  <si>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</si>
  <si>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</si>
  <si>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</si>
  <si>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</si>
  <si>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</si>
  <si>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</si>
  <si>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</si>
  <si>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</si>
  <si>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</si>
  <si>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</si>
  <si>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</si>
  <si>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</si>
  <si>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</si>
  <si>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</si>
  <si>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</si>
  <si>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</si>
  <si>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</si>
  <si>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</si>
  <si>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</si>
  <si>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</si>
  <si>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</si>
  <si>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</si>
  <si>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</si>
  <si>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</si>
  <si>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</si>
  <si>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</si>
  <si>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</si>
  <si>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</si>
  <si>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</si>
  <si>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</si>
  <si>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</si>
  <si>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</si>
  <si>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</si>
  <si>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</si>
  <si>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</si>
  <si>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</si>
  <si>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</si>
  <si>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</si>
  <si>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</si>
  <si>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</si>
  <si>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</si>
  <si>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</si>
  <si>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</si>
  <si>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</si>
  <si>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</si>
  <si>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</si>
  <si>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</si>
  <si>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</si>
  <si>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</si>
  <si>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</si>
  <si>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</si>
  <si>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</si>
  <si>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</si>
  <si>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</si>
  <si>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</si>
  <si>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</si>
  <si>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</si>
  <si>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</si>
  <si>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</si>
  <si>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</si>
  <si>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</si>
  <si>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</si>
  <si>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</si>
  <si>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</si>
  <si>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</si>
  <si>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</si>
  <si>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</si>
  <si>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</si>
  <si>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</si>
  <si>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</si>
  <si>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</si>
  <si>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</si>
  <si>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</si>
  <si>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</si>
  <si>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</si>
  <si>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</si>
  <si>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</si>
  <si>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</si>
  <si>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</si>
  <si>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</si>
  <si>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</si>
  <si>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</si>
  <si>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</si>
  <si>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</si>
  <si>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</si>
  <si>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</si>
  <si>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</si>
  <si>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</si>
  <si>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</si>
  <si>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</si>
  <si>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</si>
  <si>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</si>
  <si>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</si>
  <si>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</si>
  <si>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</si>
  <si>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</si>
  <si>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</si>
  <si>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</si>
  <si>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</si>
  <si>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</si>
  <si>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</si>
  <si>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</si>
  <si>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</si>
  <si>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</si>
  <si>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</si>
  <si>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</si>
  <si>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</si>
  <si>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</si>
  <si>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</si>
  <si>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</si>
  <si>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</si>
  <si>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</si>
  <si>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</si>
  <si>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</si>
  <si>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</si>
  <si>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</si>
  <si>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</si>
  <si>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</si>
  <si>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</si>
  <si>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</si>
  <si>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</si>
  <si>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</si>
  <si>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</si>
  <si>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</si>
  <si>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</si>
  <si>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</si>
  <si>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</si>
  <si>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</si>
  <si>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</si>
  <si>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</si>
  <si>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</si>
  <si>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</si>
  <si>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</si>
  <si>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</si>
  <si>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</si>
  <si>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</si>
  <si>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</si>
  <si>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</si>
  <si>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</si>
  <si>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</si>
  <si>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</si>
  <si>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</si>
  <si>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</si>
  <si>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</si>
  <si>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</si>
  <si>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</si>
  <si>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</si>
  <si>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</si>
  <si>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</si>
  <si>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</si>
  <si>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</si>
  <si>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</si>
  <si>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</si>
  <si>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</si>
  <si>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</si>
  <si>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</si>
  <si>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</si>
  <si>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</si>
  <si>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</si>
  <si>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</si>
  <si>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</si>
  <si>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</si>
  <si>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</si>
  <si>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</si>
  <si>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</si>
  <si>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</si>
  <si>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</si>
  <si>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</si>
  <si>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</si>
  <si>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</si>
  <si>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</si>
  <si>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</si>
  <si>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</si>
  <si>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</si>
  <si>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</si>
  <si>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</si>
  <si>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</si>
  <si>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</si>
  <si>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</si>
  <si>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</si>
  <si>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</si>
  <si>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</si>
  <si>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</si>
  <si>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</si>
  <si>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</si>
  <si>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</si>
  <si>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</si>
  <si>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</si>
  <si>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</si>
  <si>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</si>
  <si>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</si>
  <si>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</si>
  <si>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</si>
  <si>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</si>
  <si>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</si>
  <si>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</si>
  <si>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</si>
  <si>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</si>
  <si>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</si>
  <si>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</si>
  <si>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</si>
  <si>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</si>
  <si>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</si>
  <si>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</si>
  <si>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</si>
  <si>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</si>
  <si>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</si>
  <si>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</si>
  <si>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</si>
  <si>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</si>
  <si>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</si>
  <si>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</si>
  <si>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</si>
  <si>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</si>
  <si>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</si>
  <si>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</si>
  <si>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</si>
  <si>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</si>
  <si>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</si>
  <si>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</si>
  <si>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</si>
  <si>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</si>
  <si>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</si>
  <si>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</si>
  <si>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</si>
  <si>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</si>
  <si>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</si>
  <si>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</si>
  <si>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</si>
  <si>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</si>
  <si>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</si>
  <si>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</si>
  <si>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</si>
  <si>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</si>
  <si>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</si>
  <si>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</si>
  <si>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</si>
  <si>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</si>
  <si>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</si>
  <si>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</si>
  <si>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</si>
  <si>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</si>
  <si>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</si>
  <si>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</si>
  <si>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</si>
  <si>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</si>
  <si>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</si>
  <si>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</si>
  <si>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</si>
  <si>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</si>
  <si>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</si>
  <si>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</si>
  <si>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</si>
  <si>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</si>
  <si>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</si>
  <si>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</si>
  <si>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</si>
  <si>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</si>
  <si>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</si>
  <si>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</si>
  <si>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</si>
  <si>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</si>
  <si>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</si>
  <si>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</si>
  <si>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</si>
  <si>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</si>
  <si>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</si>
  <si>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</si>
  <si>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</si>
  <si>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</si>
  <si>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</si>
  <si>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</si>
  <si>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</si>
  <si>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</si>
  <si>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</si>
  <si>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</si>
  <si>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</si>
  <si>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</si>
  <si>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</si>
  <si>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</si>
  <si>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</si>
  <si>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</si>
  <si>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</si>
  <si>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</si>
  <si>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</si>
  <si>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</si>
  <si>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</si>
  <si>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</si>
  <si>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</si>
  <si>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</si>
  <si>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</si>
  <si>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</si>
  <si>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</si>
  <si>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</si>
  <si>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</si>
  <si>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</si>
  <si>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</si>
  <si>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</si>
  <si>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</si>
  <si>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</si>
  <si>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</si>
  <si>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</si>
  <si>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</si>
  <si>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</si>
  <si>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</si>
  <si>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</si>
  <si>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</si>
  <si>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</si>
  <si>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</si>
  <si>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</si>
  <si>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</si>
  <si>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</si>
  <si>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</si>
  <si>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</si>
  <si>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</si>
  <si>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</si>
  <si>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</si>
  <si>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</si>
  <si>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</si>
  <si>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</si>
  <si>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</si>
  <si>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</si>
  <si>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</si>
  <si>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</si>
  <si>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</si>
  <si>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</si>
  <si>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</si>
  <si>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</si>
  <si>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</si>
  <si>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</si>
  <si>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</si>
  <si>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</si>
  <si>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</si>
  <si>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</si>
  <si>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</si>
  <si>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</si>
  <si>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</si>
  <si>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</si>
  <si>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</si>
  <si>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</si>
  <si>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</si>
  <si>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</si>
  <si>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</si>
  <si>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</si>
  <si>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</si>
  <si>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</si>
  <si>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</si>
  <si>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</si>
  <si>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</si>
  <si>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</si>
  <si>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</si>
  <si>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</si>
  <si>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</si>
  <si>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</si>
  <si>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</si>
  <si>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</si>
  <si>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</si>
  <si>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</si>
  <si>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</si>
  <si>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</si>
  <si>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</si>
  <si>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</si>
  <si>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</si>
  <si>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</si>
  <si>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</si>
  <si>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</si>
  <si>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</si>
  <si>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</si>
  <si>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</si>
  <si>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</si>
  <si>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</si>
  <si>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</si>
  <si>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</si>
  <si>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</si>
  <si>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</si>
  <si>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</si>
  <si>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</si>
  <si>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</si>
  <si>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</si>
  <si>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</si>
  <si>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</si>
  <si>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</si>
  <si>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</si>
  <si>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</si>
  <si>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</si>
  <si>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</si>
  <si>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</si>
  <si>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</si>
  <si>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</si>
  <si>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</si>
  <si>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</si>
  <si>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</si>
  <si>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</si>
  <si>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</si>
  <si>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</si>
  <si>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</si>
  <si>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</si>
  <si>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</si>
  <si>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</si>
  <si>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</si>
  <si>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</si>
  <si>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</si>
  <si>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</si>
  <si>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</si>
  <si>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</si>
  <si>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</si>
  <si>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</si>
  <si>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</si>
  <si>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</si>
  <si>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</si>
  <si>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</si>
  <si>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</si>
  <si>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</si>
  <si>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</si>
  <si>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</si>
  <si>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</si>
  <si>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</si>
  <si>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</si>
  <si>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</si>
  <si>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</si>
  <si>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</si>
  <si>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</si>
  <si>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</si>
  <si>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</si>
  <si>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</si>
  <si>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</si>
  <si>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</si>
  <si>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</si>
  <si>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</si>
  <si>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</si>
  <si>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</si>
  <si>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</si>
  <si>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</si>
  <si>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</si>
  <si>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</si>
  <si>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</si>
  <si>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</si>
  <si>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</si>
  <si>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</si>
  <si>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</si>
  <si>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</si>
  <si>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</si>
  <si>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</si>
  <si>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</si>
  <si>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</si>
  <si>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</si>
  <si>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</si>
  <si>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</si>
  <si>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</si>
  <si>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</si>
  <si>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</si>
  <si>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</si>
  <si>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</si>
  <si>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</si>
  <si>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</si>
  <si>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</si>
  <si>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</si>
  <si>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</si>
  <si>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</si>
  <si>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</si>
  <si>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</si>
  <si>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</si>
  <si>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</si>
  <si>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</si>
  <si>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</si>
  <si>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</si>
  <si>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</si>
  <si>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</si>
  <si>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</si>
  <si>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</si>
  <si>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</si>
  <si>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</si>
  <si>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</si>
  <si>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</si>
  <si>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</si>
  <si>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</si>
  <si>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</si>
  <si>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</si>
  <si>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</si>
  <si>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</si>
  <si>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</si>
  <si>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</si>
  <si>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</si>
  <si>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</si>
  <si>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</si>
  <si>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</si>
  <si>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</si>
  <si>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</si>
  <si>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</si>
  <si>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</si>
  <si>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</si>
  <si>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</si>
  <si>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</si>
  <si>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</si>
  <si>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</si>
  <si>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</si>
  <si>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</si>
  <si>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</si>
  <si>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</si>
  <si>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</si>
  <si>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</si>
  <si>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</si>
  <si>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</si>
  <si>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</si>
  <si>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</si>
  <si>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</si>
  <si>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</si>
  <si>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</si>
  <si>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</si>
  <si>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</si>
  <si>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</si>
  <si>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</si>
  <si>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</si>
  <si>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</si>
  <si>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</si>
  <si>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</si>
  <si>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</si>
  <si>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</si>
  <si>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</si>
  <si>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</si>
  <si>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</si>
  <si>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</si>
  <si>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</si>
  <si>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</si>
  <si>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</si>
  <si>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</si>
  <si>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</si>
  <si>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</si>
  <si>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</si>
  <si>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</si>
  <si>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</si>
  <si>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</si>
  <si>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</si>
  <si>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</si>
  <si>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</si>
  <si>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</si>
  <si>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</si>
  <si>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</si>
  <si>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</si>
  <si>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</si>
  <si>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</si>
  <si>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</si>
  <si>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</si>
  <si>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</si>
  <si>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</si>
  <si>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</si>
  <si>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</si>
  <si>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</si>
  <si>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</si>
  <si>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</si>
  <si>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</si>
  <si>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</si>
  <si>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</si>
  <si>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</si>
  <si>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</si>
  <si>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</si>
  <si>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</si>
  <si>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</si>
  <si>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</si>
  <si>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</si>
  <si>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</si>
  <si>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</si>
  <si>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</si>
  <si>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</si>
  <si>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</si>
  <si>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</si>
  <si>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</si>
  <si>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</si>
  <si>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</si>
  <si>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</si>
  <si>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</si>
  <si>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</si>
  <si>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</si>
  <si>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</si>
  <si>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</si>
  <si>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</si>
  <si>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</si>
  <si>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</si>
  <si>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</si>
  <si>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</si>
  <si>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</si>
  <si>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</si>
  <si>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</si>
  <si>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</si>
  <si>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</si>
  <si>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</si>
  <si>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</si>
  <si>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</si>
  <si>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</si>
  <si>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</si>
  <si>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</si>
  <si>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</si>
  <si>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</si>
  <si>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</si>
  <si>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</si>
  <si>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</si>
  <si>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</si>
  <si>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</si>
  <si>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</si>
  <si>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</si>
  <si>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</si>
  <si>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</si>
  <si>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</si>
  <si>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</si>
  <si>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</si>
  <si>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</si>
  <si>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</si>
  <si>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</si>
  <si>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</si>
  <si>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</si>
  <si>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</si>
  <si>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</si>
  <si>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</si>
  <si>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</si>
  <si>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</si>
  <si>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</si>
  <si>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</si>
  <si>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</si>
  <si>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</si>
  <si>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</si>
  <si>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</si>
  <si>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</si>
  <si>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</si>
  <si>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</si>
  <si>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</si>
  <si>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</si>
  <si>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</si>
  <si>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</si>
  <si>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</si>
  <si>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</si>
  <si>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</si>
  <si>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</si>
  <si>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</si>
  <si>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</si>
  <si>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</si>
  <si>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</si>
  <si>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</si>
  <si>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</si>
  <si>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</si>
  <si>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</si>
  <si>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</si>
  <si>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</si>
  <si>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</si>
  <si>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</si>
  <si>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</si>
  <si>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</si>
  <si>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</si>
  <si>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</si>
  <si>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</si>
  <si>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</si>
  <si>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</si>
  <si>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</si>
  <si>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</si>
  <si>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</si>
  <si>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</si>
  <si>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</si>
  <si>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</si>
  <si>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</si>
  <si>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</si>
  <si>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</si>
  <si>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</si>
  <si>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</si>
  <si>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</si>
  <si>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</si>
  <si>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</si>
  <si>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</si>
  <si>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</si>
  <si>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</si>
  <si>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</si>
  <si>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</si>
  <si>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</si>
  <si>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</si>
  <si>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</si>
  <si>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</si>
  <si>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</si>
  <si>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</si>
  <si>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</si>
  <si>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</si>
  <si>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</si>
  <si>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</si>
  <si>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</si>
  <si>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</si>
  <si>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</si>
  <si>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</si>
  <si>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</si>
  <si>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</si>
  <si>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</si>
  <si>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</si>
  <si>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</si>
  <si>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</si>
  <si>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</si>
  <si>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</si>
  <si>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</si>
  <si>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</si>
  <si>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</si>
  <si>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</si>
  <si>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</si>
  <si>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</si>
  <si>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</si>
  <si>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</si>
  <si>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</si>
  <si>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</si>
  <si>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</si>
  <si>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</si>
  <si>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</si>
  <si>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</si>
  <si>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</si>
  <si>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</si>
  <si>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</si>
  <si>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</si>
  <si>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</si>
  <si>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</si>
  <si>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</si>
  <si>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</si>
  <si>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</si>
  <si>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</si>
  <si>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</si>
  <si>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</si>
  <si>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</si>
  <si>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</si>
  <si>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</si>
  <si>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</si>
  <si>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</si>
  <si>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</si>
  <si>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</si>
  <si>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</si>
  <si>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</si>
  <si>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</si>
  <si>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</si>
  <si>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</si>
  <si>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</si>
  <si>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</si>
  <si>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</si>
  <si>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</si>
  <si>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</si>
  <si>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</si>
  <si>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</si>
  <si>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</si>
  <si>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</si>
  <si>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</si>
  <si>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</si>
  <si>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</si>
  <si>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</si>
  <si>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</si>
  <si>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</si>
  <si>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</si>
  <si>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</si>
  <si>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</si>
  <si>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</si>
  <si>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</si>
  <si>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</si>
  <si>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</si>
  <si>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</si>
  <si>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</si>
  <si>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</si>
  <si>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</si>
  <si>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</si>
  <si>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</si>
  <si>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</si>
  <si>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</si>
  <si>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</si>
  <si>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</si>
  <si>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</si>
  <si>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</si>
  <si>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</si>
  <si>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</si>
  <si>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</si>
  <si>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</si>
  <si>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</si>
  <si>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</si>
  <si>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</si>
  <si>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</si>
  <si>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</si>
  <si>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</si>
  <si>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</si>
  <si>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</si>
  <si>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</si>
  <si>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</si>
  <si>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</si>
  <si>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</si>
  <si>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</si>
  <si>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</si>
  <si>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</si>
  <si>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</si>
  <si>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</si>
  <si>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</si>
  <si>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</si>
  <si>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</si>
  <si>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</si>
  <si>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</si>
  <si>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</si>
  <si>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</si>
  <si>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</si>
  <si>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</si>
  <si>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</si>
  <si>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</si>
  <si>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</si>
  <si>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</si>
  <si>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</si>
  <si>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</si>
  <si>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</si>
  <si>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</si>
  <si>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</si>
  <si>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</si>
  <si>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</si>
  <si>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</si>
  <si>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</si>
  <si>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</si>
  <si>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</si>
  <si>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</si>
  <si>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</si>
  <si>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</si>
  <si>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</si>
  <si>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</si>
  <si>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</si>
  <si>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</si>
  <si>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</si>
  <si>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</si>
  <si>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</si>
  <si>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</si>
  <si>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</si>
  <si>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</si>
  <si>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</si>
  <si>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</si>
  <si>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</si>
  <si>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</si>
  <si>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</si>
  <si>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</si>
  <si>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</si>
  <si>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</si>
  <si>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</si>
  <si>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</si>
  <si>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</si>
  <si>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</si>
  <si>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</si>
  <si>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</si>
  <si>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</si>
  <si>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</si>
  <si>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</si>
  <si>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</si>
  <si>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</si>
  <si>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</si>
  <si>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</si>
  <si>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</si>
  <si>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</si>
  <si>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</si>
  <si>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</si>
  <si>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</si>
  <si>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</si>
  <si>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</si>
  <si>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</si>
  <si>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</si>
  <si>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</si>
  <si>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</si>
  <si>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</si>
  <si>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</si>
  <si>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</si>
  <si>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</si>
  <si>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</si>
  <si>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</si>
  <si>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</si>
  <si>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</si>
  <si>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</si>
  <si>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</si>
  <si>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</si>
  <si>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</si>
  <si>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</si>
  <si>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</si>
  <si>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</si>
  <si>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</si>
  <si>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</si>
  <si>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</si>
  <si>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</si>
  <si>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</si>
  <si>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</si>
  <si>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</si>
  <si>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</si>
  <si>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</si>
  <si>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</si>
  <si>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</si>
  <si>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</si>
  <si>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</si>
  <si>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</si>
  <si>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</si>
  <si>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</si>
  <si>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</si>
  <si>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</si>
  <si>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</si>
  <si>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</si>
  <si>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</si>
  <si>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</si>
  <si>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</si>
  <si>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</si>
  <si>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</si>
  <si>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</si>
  <si>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</si>
  <si>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</si>
  <si>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</si>
  <si>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</si>
  <si>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</si>
  <si>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</si>
  <si>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</si>
  <si>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</si>
  <si>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</si>
  <si>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</si>
  <si>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</si>
  <si>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</si>
  <si>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</si>
  <si>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</si>
  <si>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</si>
  <si>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</si>
  <si>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</si>
  <si>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</si>
  <si>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</si>
  <si>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</si>
  <si>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</si>
  <si>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</si>
  <si>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</si>
  <si>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</si>
  <si>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</si>
  <si>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</si>
  <si>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</si>
  <si>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</si>
  <si>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</si>
  <si>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</si>
  <si>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</si>
  <si>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</si>
  <si>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</si>
  <si>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</si>
  <si>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</si>
  <si>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</si>
  <si>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</si>
  <si>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</si>
  <si>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</si>
  <si>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</si>
  <si>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</si>
  <si>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</si>
  <si>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</si>
  <si>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</si>
  <si>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</si>
  <si>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</si>
  <si>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</si>
  <si>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</si>
  <si>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</si>
  <si>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</si>
  <si>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</si>
  <si>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</si>
  <si>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</si>
  <si>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</si>
  <si>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</si>
  <si>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</si>
  <si>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</si>
  <si>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</si>
  <si>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</si>
  <si>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</si>
  <si>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</si>
  <si>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</si>
  <si>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</si>
  <si>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</si>
  <si>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</si>
  <si>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</si>
  <si>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</si>
  <si>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</si>
  <si>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</si>
  <si>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</si>
  <si>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</si>
  <si>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</si>
  <si>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</si>
  <si>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</si>
  <si>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</si>
  <si>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</si>
  <si>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</si>
  <si>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</si>
  <si>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</si>
  <si>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</si>
  <si>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</si>
  <si>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</si>
  <si>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</si>
  <si>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</si>
  <si>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</si>
  <si>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</si>
  <si>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</si>
  <si>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</si>
  <si>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</si>
  <si>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</si>
  <si>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</si>
  <si>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</si>
  <si>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</si>
  <si>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</si>
  <si>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</si>
  <si>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</si>
  <si>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</si>
  <si>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</si>
  <si>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</si>
  <si>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</si>
  <si>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</si>
  <si>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</si>
  <si>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</si>
  <si>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</si>
  <si>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</si>
  <si>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</si>
  <si>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</si>
  <si>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</si>
  <si>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</si>
  <si>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</si>
  <si>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</si>
  <si>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</si>
  <si>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</si>
  <si>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</si>
  <si>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</si>
  <si>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</si>
  <si>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</si>
  <si>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</si>
  <si>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</si>
  <si>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</si>
  <si>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</si>
  <si>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</si>
  <si>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</si>
  <si>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</si>
  <si>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</si>
  <si>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</si>
  <si>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</si>
  <si>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</si>
  <si>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</si>
  <si>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</si>
  <si>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</si>
  <si>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</si>
  <si>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</si>
  <si>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</si>
  <si>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</si>
  <si>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</si>
  <si>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</si>
  <si>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</si>
  <si>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</si>
  <si>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</si>
  <si>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</si>
  <si>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</si>
  <si>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</si>
  <si>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</si>
  <si>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</si>
  <si>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</si>
  <si>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</si>
  <si>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</si>
  <si>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</si>
  <si>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</si>
  <si>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</si>
  <si>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</si>
  <si>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</si>
  <si>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</si>
  <si>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</si>
  <si>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</si>
  <si>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</si>
  <si>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</si>
  <si>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</si>
  <si>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</si>
  <si>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</si>
  <si>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</si>
  <si>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</si>
  <si>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</si>
  <si>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</si>
  <si>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</si>
  <si>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</si>
  <si>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</si>
  <si>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</si>
  <si>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</si>
  <si>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</si>
  <si>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</si>
  <si>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</si>
  <si>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</si>
  <si>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</si>
  <si>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</si>
  <si>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</si>
  <si>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</si>
  <si>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</si>
  <si>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</si>
  <si>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</si>
  <si>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</si>
  <si>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</si>
  <si>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</si>
  <si>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</si>
  <si>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</si>
  <si>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</si>
  <si>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</si>
  <si>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</si>
  <si>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</si>
  <si>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</si>
  <si>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</si>
  <si>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</si>
  <si>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</si>
  <si>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</si>
  <si>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</si>
  <si>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</si>
  <si>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</si>
  <si>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</si>
  <si>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</si>
  <si>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</si>
  <si>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</si>
  <si>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</si>
  <si>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</si>
  <si>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</si>
  <si>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</si>
  <si>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</si>
  <si>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</si>
  <si>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</si>
  <si>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</si>
  <si>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</si>
  <si>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</si>
  <si>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</si>
  <si>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</si>
  <si>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</si>
  <si>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</si>
  <si>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</si>
  <si>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</si>
  <si>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</si>
  <si>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</si>
  <si>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</si>
  <si>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</si>
  <si>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</si>
  <si>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</si>
  <si>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</si>
  <si>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</si>
  <si>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</si>
  <si>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</si>
  <si>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</si>
  <si>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</si>
  <si>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</si>
  <si>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</si>
  <si>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</si>
  <si>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</si>
  <si>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</si>
  <si>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</si>
  <si>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</si>
  <si>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</si>
  <si>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</si>
  <si>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</si>
  <si>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</si>
  <si>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</si>
  <si>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</si>
  <si>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</si>
  <si>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</si>
  <si>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</si>
  <si>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</si>
  <si>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</si>
  <si>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</si>
  <si>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</si>
  <si>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</si>
  <si>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</si>
  <si>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</si>
  <si>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</si>
  <si>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</si>
  <si>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</si>
  <si>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</si>
  <si>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</si>
  <si>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</si>
  <si>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</si>
  <si>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</si>
  <si>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</si>
  <si>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</si>
  <si>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</si>
  <si>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</si>
  <si>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</si>
  <si>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</si>
  <si>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</si>
  <si>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</si>
  <si>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</si>
  <si>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</si>
  <si>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</si>
  <si>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</si>
  <si>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</si>
  <si>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</si>
  <si>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</si>
  <si>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</si>
  <si>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</si>
  <si>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</si>
  <si>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</si>
  <si>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</si>
  <si>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</si>
  <si>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</si>
  <si>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</si>
  <si>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</si>
  <si>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</si>
  <si>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</si>
  <si>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</si>
  <si>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</si>
  <si>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</si>
  <si>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</si>
  <si>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</si>
  <si>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</si>
  <si>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</si>
  <si>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</si>
  <si>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</si>
  <si>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</si>
  <si>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</si>
  <si>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</si>
  <si>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</si>
  <si>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</si>
  <si>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</si>
  <si>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</si>
  <si>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</si>
  <si>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</si>
  <si>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</si>
  <si>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</si>
  <si>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</si>
  <si>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</si>
  <si>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</si>
  <si>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</si>
  <si>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</si>
  <si>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</si>
  <si>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</si>
  <si>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</si>
  <si>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</si>
  <si>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</si>
  <si>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</si>
  <si>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</si>
  <si>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</si>
  <si>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</si>
  <si>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</si>
  <si>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</si>
  <si>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</si>
  <si>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</si>
  <si>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</si>
  <si>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</si>
  <si>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</si>
  <si>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</si>
  <si>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</si>
  <si>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</si>
  <si>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</si>
  <si>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</si>
  <si>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</si>
  <si>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</si>
  <si>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</si>
  <si>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</si>
  <si>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</si>
  <si>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</si>
  <si>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</si>
  <si>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</si>
  <si>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</si>
  <si>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</si>
  <si>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</si>
  <si>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</si>
  <si>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</si>
  <si>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</si>
  <si>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</si>
  <si>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</si>
  <si>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</si>
  <si>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</si>
  <si>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</si>
  <si>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</si>
  <si>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</si>
  <si>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</si>
  <si>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</si>
  <si>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</si>
  <si>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</si>
  <si>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</si>
  <si>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</si>
  <si>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</si>
  <si>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</si>
  <si>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</si>
  <si>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</si>
  <si>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</si>
  <si>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</si>
  <si>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</si>
  <si>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</si>
  <si>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</si>
  <si>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</si>
  <si>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</si>
  <si>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</si>
  <si>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</si>
  <si>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</si>
  <si>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</si>
  <si>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</si>
  <si>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</si>
  <si>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</si>
  <si>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</si>
  <si>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</si>
  <si>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</si>
  <si>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</si>
  <si>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</si>
  <si>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</si>
  <si>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</si>
  <si>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</si>
  <si>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</si>
  <si>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</si>
  <si>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</si>
  <si>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</si>
  <si>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</si>
  <si>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</si>
  <si>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</si>
  <si>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</si>
  <si>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</si>
  <si>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</si>
  <si>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</si>
  <si>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</si>
  <si>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</si>
  <si>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</si>
  <si>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</si>
  <si>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</si>
  <si>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</si>
  <si>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</si>
  <si>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</si>
  <si>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</si>
  <si>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</si>
  <si>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</si>
  <si>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</si>
  <si>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</si>
  <si>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</si>
  <si>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</si>
  <si>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</si>
  <si>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</si>
  <si>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</si>
  <si>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</si>
  <si>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</si>
  <si>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</si>
  <si>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</si>
  <si>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</si>
  <si>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</si>
  <si>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</si>
  <si>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</si>
  <si>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</si>
  <si>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</si>
  <si>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</si>
  <si>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</si>
  <si>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</si>
  <si>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</si>
  <si>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</si>
  <si>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</si>
  <si>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</si>
  <si>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</si>
  <si>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</si>
  <si>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</si>
  <si>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</si>
  <si>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</si>
  <si>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</si>
  <si>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</si>
  <si>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</si>
  <si>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</si>
  <si>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</si>
  <si>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</si>
  <si>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</si>
  <si>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</si>
  <si>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</si>
  <si>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</si>
  <si>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</si>
  <si>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</si>
  <si>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</si>
  <si>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</si>
  <si>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</si>
  <si>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</si>
  <si>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</si>
  <si>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</si>
  <si>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</si>
  <si>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</si>
  <si>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</si>
  <si>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</si>
  <si>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</si>
  <si>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</si>
  <si>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</si>
  <si>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</si>
  <si>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</si>
  <si>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</si>
  <si>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</si>
  <si>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</si>
  <si>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</si>
  <si>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</si>
  <si>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</si>
  <si>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</si>
  <si>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</si>
  <si>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</si>
  <si>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</si>
  <si>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</si>
  <si>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</si>
  <si>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</si>
  <si>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</si>
  <si>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</si>
  <si>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</si>
  <si>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</si>
  <si>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</si>
  <si>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</si>
  <si>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</si>
  <si>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</si>
  <si>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</si>
  <si>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</si>
  <si>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</si>
  <si>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</si>
  <si>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</si>
  <si>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</si>
  <si>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</si>
  <si>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</si>
  <si>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</si>
  <si>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</si>
  <si>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</si>
  <si>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</si>
  <si>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</si>
  <si>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</si>
  <si>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</si>
  <si>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</si>
  <si>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</si>
  <si>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</si>
  <si>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</si>
  <si>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</si>
  <si>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</si>
  <si>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</si>
  <si>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</si>
  <si>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</si>
  <si>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</si>
  <si>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</si>
  <si>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</si>
  <si>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</si>
  <si>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</si>
  <si>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</si>
  <si>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</si>
  <si>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</si>
  <si>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</si>
  <si>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</si>
  <si>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</si>
  <si>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</si>
  <si>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</si>
  <si>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</si>
  <si>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</si>
  <si>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</si>
  <si>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</si>
  <si>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</si>
  <si>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</si>
  <si>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</si>
  <si>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</si>
  <si>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</si>
  <si>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</si>
  <si>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</si>
  <si>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</si>
  <si>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</si>
  <si>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</si>
  <si>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</si>
  <si>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</si>
  <si>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</si>
  <si>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</si>
  <si>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</si>
  <si>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</si>
  <si>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</si>
  <si>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</si>
  <si>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</si>
  <si>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</si>
  <si>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</si>
  <si>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</si>
  <si>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</si>
  <si>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</si>
  <si>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</si>
  <si>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</si>
  <si>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</si>
  <si>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</si>
  <si>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</si>
  <si>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</si>
  <si>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</si>
  <si>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</si>
  <si>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</si>
  <si>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</si>
  <si>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</si>
  <si>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</si>
  <si>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</si>
  <si>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</si>
  <si>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</si>
  <si>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</si>
  <si>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</si>
  <si>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</si>
  <si>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</si>
  <si>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</si>
  <si>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</si>
  <si>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</si>
  <si>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</si>
  <si>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</si>
  <si>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</si>
  <si>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</si>
  <si>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</si>
  <si>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</si>
  <si>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</si>
  <si>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</si>
  <si>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</si>
  <si>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</si>
  <si>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</si>
  <si>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</si>
  <si>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</si>
  <si>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</si>
  <si>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</si>
  <si>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</si>
  <si>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</si>
  <si>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</si>
  <si>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</si>
  <si>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</si>
  <si>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</si>
  <si>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</si>
  <si>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</si>
  <si>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</si>
  <si>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</si>
  <si>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</si>
  <si>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</si>
  <si>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</si>
  <si>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</si>
  <si>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</si>
  <si>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</si>
  <si>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</si>
  <si>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</si>
  <si>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</si>
  <si>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</si>
  <si>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</si>
  <si>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</si>
  <si>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</si>
  <si>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</si>
  <si>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</si>
  <si>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</si>
  <si>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</si>
  <si>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</si>
  <si>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</si>
  <si>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</si>
  <si>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</si>
  <si>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</si>
  <si>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</si>
  <si>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</si>
  <si>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</si>
  <si>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</si>
  <si>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</si>
  <si>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</si>
  <si>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</si>
  <si>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</si>
  <si>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</si>
  <si>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</si>
  <si>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</si>
  <si>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</si>
  <si>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</si>
  <si>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</si>
  <si>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</si>
  <si>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</si>
  <si>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</si>
  <si>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</si>
  <si>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</si>
  <si>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</si>
  <si>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</si>
  <si>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</si>
  <si>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</si>
  <si>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</si>
  <si>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</si>
  <si>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</si>
  <si>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</si>
  <si>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</si>
  <si>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</si>
  <si>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</si>
  <si>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</si>
  <si>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</si>
  <si>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</si>
  <si>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</si>
  <si>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</si>
  <si>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</si>
  <si>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</si>
  <si>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</si>
  <si>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</si>
  <si>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</si>
  <si>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</si>
  <si>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</si>
  <si>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</si>
  <si>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</si>
  <si>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</si>
  <si>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</si>
  <si>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</si>
  <si>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</si>
  <si>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</si>
  <si>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</si>
  <si>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</si>
  <si>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</si>
  <si>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</si>
  <si>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</si>
  <si>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</si>
  <si>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</si>
  <si>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</si>
  <si>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</si>
  <si>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</si>
  <si>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</si>
  <si>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</si>
  <si>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</si>
  <si>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</si>
  <si>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</si>
  <si>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</si>
  <si>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</si>
  <si>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</si>
  <si>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</si>
  <si>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</si>
  <si>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</si>
  <si>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</si>
  <si>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</si>
  <si>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</si>
  <si>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</si>
  <si>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</si>
  <si>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</si>
  <si>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</si>
  <si>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</si>
  <si>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</si>
  <si>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</si>
  <si>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</si>
  <si>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</si>
  <si>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</si>
  <si>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</si>
  <si>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</si>
  <si>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</si>
  <si>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</si>
  <si>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</si>
  <si>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</si>
  <si>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</si>
  <si>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</si>
  <si>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</si>
  <si>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</si>
  <si>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</si>
  <si>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</si>
  <si>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</si>
  <si>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</si>
  <si>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</si>
  <si>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</si>
  <si>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</si>
  <si>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</si>
  <si>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</si>
  <si>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</si>
  <si>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</si>
  <si>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</si>
  <si>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</si>
  <si>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</si>
  <si>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</si>
  <si>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</si>
  <si>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</si>
  <si>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</si>
  <si>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</si>
  <si>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</si>
  <si>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</si>
  <si>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</si>
  <si>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</si>
  <si>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</si>
  <si>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</si>
  <si>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</si>
  <si>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</si>
  <si>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</si>
  <si>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</si>
  <si>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</si>
  <si>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</si>
  <si>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</si>
  <si>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</si>
  <si>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</si>
  <si>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</si>
  <si>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</si>
  <si>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</si>
  <si>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</si>
  <si>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</si>
  <si>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</si>
  <si>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</si>
  <si>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</si>
  <si>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</si>
  <si>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</si>
  <si>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</si>
  <si>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</si>
  <si>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</si>
  <si>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</si>
  <si>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</si>
  <si>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</si>
  <si>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</si>
  <si>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</si>
  <si>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</si>
  <si>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</si>
  <si>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</si>
  <si>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</si>
  <si>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</si>
  <si>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</si>
  <si>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</si>
  <si>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</si>
  <si>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</si>
  <si>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</si>
  <si>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</si>
  <si>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</si>
  <si>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</si>
  <si>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</si>
  <si>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</si>
  <si>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</si>
  <si>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</si>
  <si>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</si>
  <si>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</si>
  <si>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</si>
  <si>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</si>
  <si>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</si>
  <si>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</si>
  <si>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</si>
  <si>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</si>
  <si>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</si>
  <si>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</si>
  <si>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</si>
  <si>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</si>
  <si>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</si>
  <si>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</si>
  <si>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</si>
  <si>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</si>
  <si>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</si>
  <si>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</si>
  <si>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</si>
  <si>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</si>
  <si>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</si>
  <si>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</si>
  <si>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</si>
  <si>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</si>
  <si>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</si>
  <si>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</si>
  <si>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</si>
  <si>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</si>
  <si>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</si>
  <si>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</si>
  <si>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</si>
  <si>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</si>
  <si>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</si>
  <si>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</si>
  <si>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</si>
  <si>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</si>
  <si>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</si>
  <si>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</si>
  <si>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</si>
  <si>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</si>
  <si>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</si>
  <si>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</si>
  <si>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</si>
  <si>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</si>
  <si>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</si>
  <si>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</si>
  <si>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</si>
  <si>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</si>
  <si>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</si>
  <si>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</si>
  <si>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</si>
  <si>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</si>
  <si>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</si>
  <si>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</si>
  <si>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</si>
  <si>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</si>
  <si>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</si>
  <si>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</si>
  <si>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</si>
  <si>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</si>
  <si>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</si>
  <si>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</si>
  <si>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</si>
  <si>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</si>
  <si>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</si>
  <si>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</si>
  <si>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</si>
  <si>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</si>
  <si>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</si>
  <si>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</si>
  <si>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</si>
  <si>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</si>
  <si>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</si>
  <si>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</si>
  <si>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</si>
  <si>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</si>
  <si>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</si>
  <si>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</si>
  <si>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</si>
  <si>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</si>
  <si>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</si>
  <si>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</si>
  <si>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</si>
  <si>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</si>
  <si>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</si>
  <si>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</si>
  <si>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</si>
  <si>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</si>
  <si>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</si>
  <si>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</si>
  <si>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</si>
  <si>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</si>
  <si>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</si>
  <si>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</si>
  <si>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</si>
  <si>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</si>
  <si>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</si>
  <si>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</si>
  <si>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</si>
  <si>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</si>
  <si>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</si>
  <si>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</si>
  <si>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</si>
  <si>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</si>
  <si>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</si>
  <si>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</si>
  <si>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</si>
  <si>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</si>
  <si>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</si>
  <si>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</si>
  <si>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</si>
  <si>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</si>
  <si>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</si>
  <si>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</si>
  <si>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</si>
  <si>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</si>
  <si>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</si>
  <si>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</si>
  <si>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</si>
  <si>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</si>
  <si>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</si>
  <si>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</si>
  <si>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</si>
  <si>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</si>
  <si>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</si>
  <si>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</si>
  <si>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</si>
  <si>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</si>
  <si>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</si>
  <si>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</si>
  <si>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</si>
  <si>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</si>
  <si>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</si>
  <si>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</si>
  <si>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</si>
  <si>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</si>
  <si>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</si>
  <si>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</si>
  <si>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</si>
  <si>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</si>
  <si>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</si>
  <si>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</si>
  <si>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</si>
  <si>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</si>
  <si>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</si>
  <si>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</si>
  <si>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</si>
  <si>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</si>
  <si>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</si>
  <si>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</si>
  <si>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</si>
  <si>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</si>
  <si>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</si>
  <si>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</si>
  <si>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</si>
  <si>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</si>
  <si>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</si>
  <si>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</si>
  <si>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</si>
  <si>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</si>
  <si>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</si>
  <si>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</si>
  <si>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</si>
  <si>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</si>
  <si>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</si>
  <si>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</si>
  <si>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</si>
  <si>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</si>
  <si>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</si>
  <si>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</si>
  <si>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</si>
  <si>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</si>
  <si>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</si>
  <si>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</si>
  <si>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</si>
  <si>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</si>
  <si>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</si>
  <si>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</si>
  <si>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</si>
  <si>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</si>
  <si>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</si>
  <si>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</si>
  <si>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</si>
  <si>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</si>
  <si>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</si>
  <si>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</si>
  <si>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</si>
  <si>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</si>
  <si>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</si>
  <si>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</si>
  <si>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</si>
  <si>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</si>
  <si>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</si>
  <si>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</si>
  <si>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</si>
  <si>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</si>
  <si>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</si>
  <si>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</si>
  <si>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</si>
  <si>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</si>
  <si>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</si>
  <si>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</si>
  <si>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</si>
  <si>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</si>
  <si>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</si>
  <si>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</si>
  <si>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</si>
  <si>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</si>
  <si>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</si>
  <si>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</si>
  <si>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</si>
  <si>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</si>
  <si>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</si>
  <si>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</si>
  <si>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</si>
  <si>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</si>
  <si>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</si>
  <si>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</si>
  <si>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</si>
  <si>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</si>
  <si>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</si>
  <si>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</si>
  <si>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</si>
  <si>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</si>
  <si>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</si>
  <si>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</si>
  <si>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</si>
  <si>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</si>
  <si>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</si>
  <si>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</si>
  <si>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</si>
  <si>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</si>
  <si>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</si>
  <si>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</si>
  <si>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</si>
  <si>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</si>
  <si>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</si>
  <si>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</si>
  <si>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</si>
  <si>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</si>
  <si>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</si>
  <si>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</si>
  <si>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</si>
  <si>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</si>
  <si>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</si>
  <si>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</si>
  <si>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</si>
  <si>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</si>
  <si>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</si>
  <si>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</si>
  <si>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</si>
  <si>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</si>
  <si>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</si>
  <si>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</si>
  <si>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</si>
  <si>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</si>
  <si>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</si>
  <si>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</si>
  <si>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</si>
  <si>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</si>
  <si>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</si>
  <si>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</si>
  <si>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</si>
  <si>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</si>
  <si>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</si>
  <si>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</si>
  <si>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</si>
  <si>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</si>
  <si>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</si>
  <si>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</si>
  <si>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</si>
  <si>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</si>
  <si>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</si>
  <si>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</si>
  <si>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</si>
  <si>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</si>
  <si>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</si>
  <si>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</si>
  <si>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</si>
  <si>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</si>
  <si>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</si>
  <si>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</si>
  <si>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</si>
  <si>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</si>
  <si>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</si>
  <si>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</si>
  <si>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</si>
  <si>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</si>
  <si>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</si>
  <si>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</si>
  <si>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</si>
  <si>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</si>
  <si>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</si>
  <si>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</si>
  <si>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</si>
  <si>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</si>
  <si>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</si>
  <si>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</si>
  <si>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</si>
  <si>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</si>
  <si>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</si>
  <si>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</si>
  <si>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</si>
  <si>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</si>
  <si>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</si>
  <si>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</si>
  <si>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</si>
  <si>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</si>
  <si>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</si>
  <si>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</si>
  <si>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</si>
  <si>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</si>
  <si>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</si>
  <si>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</si>
  <si>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</si>
  <si>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</si>
  <si>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</si>
  <si>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</si>
  <si>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</si>
  <si>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</si>
  <si>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</si>
  <si>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</si>
  <si>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</si>
  <si>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</si>
  <si>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</si>
  <si>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</si>
  <si>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</si>
  <si>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</si>
  <si>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</si>
  <si>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</si>
  <si>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</si>
  <si>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</si>
  <si>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</si>
  <si>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</si>
  <si>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</si>
  <si>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</si>
  <si>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</si>
  <si>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</si>
  <si>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</si>
  <si>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</si>
  <si>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</si>
  <si>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</si>
  <si>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</si>
  <si>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</si>
  <si>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</si>
  <si>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</si>
  <si>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</si>
  <si>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</si>
  <si>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</si>
  <si>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</si>
  <si>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</si>
  <si>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</si>
  <si>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</si>
  <si>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</si>
  <si>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</si>
  <si>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</si>
  <si>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</si>
  <si>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</si>
  <si>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</si>
  <si>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</si>
  <si>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</si>
  <si>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</si>
  <si>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</si>
  <si>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</si>
  <si>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</si>
  <si>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</si>
  <si>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</si>
  <si>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</si>
  <si>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</si>
  <si>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</si>
  <si>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</si>
  <si>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</si>
  <si>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</si>
  <si>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</si>
  <si>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</si>
  <si>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</si>
  <si>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</si>
  <si>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</si>
  <si>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</si>
  <si>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</si>
  <si>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</si>
  <si>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</si>
  <si>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</si>
  <si>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</si>
  <si>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</si>
  <si>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</si>
  <si>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</si>
  <si>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</si>
  <si>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</si>
  <si>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</si>
  <si>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</si>
  <si>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</si>
  <si>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</si>
  <si>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</si>
  <si>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</si>
  <si>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</si>
  <si>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</si>
  <si>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</si>
  <si>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</si>
  <si>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</si>
  <si>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</si>
  <si>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</si>
  <si>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</si>
  <si>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</si>
  <si>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</si>
  <si>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</si>
  <si>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</si>
  <si>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</si>
  <si>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</si>
  <si>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</si>
  <si>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</si>
  <si>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</si>
  <si>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</si>
  <si>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</si>
  <si>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</si>
  <si>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</si>
  <si>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</si>
  <si>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</si>
  <si>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</si>
  <si>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</si>
  <si>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</si>
  <si>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</si>
  <si>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</si>
  <si>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</si>
  <si>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</si>
  <si>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</si>
  <si>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</si>
  <si>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</si>
  <si>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</si>
  <si>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</si>
  <si>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</si>
  <si>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</si>
  <si>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</si>
  <si>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</si>
  <si>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</si>
  <si>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</si>
  <si>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</si>
  <si>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</si>
  <si>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</si>
  <si>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</si>
  <si>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</si>
  <si>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</si>
  <si>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</si>
  <si>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</si>
  <si>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</si>
  <si>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</si>
  <si>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</si>
  <si>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</si>
  <si>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</si>
  <si>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</si>
  <si>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</si>
  <si>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</si>
  <si>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</si>
  <si>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</si>
  <si>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</si>
  <si>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</si>
  <si>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</si>
  <si>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</si>
  <si>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</si>
  <si>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</si>
  <si>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</si>
  <si>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</si>
  <si>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</si>
  <si>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</si>
  <si>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</si>
  <si>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</si>
  <si>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</si>
  <si>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</si>
  <si>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</si>
  <si>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</si>
  <si>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</si>
  <si>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</si>
  <si>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</si>
  <si>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</si>
  <si>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</si>
  <si>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</si>
  <si>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</si>
  <si>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</si>
  <si>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</si>
  <si>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</si>
  <si>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</si>
  <si>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</si>
  <si>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</si>
  <si>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</si>
  <si>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</si>
  <si>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</si>
  <si>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</si>
  <si>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</si>
  <si>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</si>
  <si>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</si>
  <si>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</si>
  <si>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</si>
  <si>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</si>
  <si>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</si>
  <si>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</si>
  <si>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</si>
  <si>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</si>
  <si>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</si>
  <si>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</si>
  <si>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</si>
  <si>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</si>
  <si>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</si>
  <si>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</si>
  <si>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</si>
  <si>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</si>
  <si>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</si>
  <si>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</si>
  <si>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</si>
  <si>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</si>
  <si>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</si>
  <si>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</si>
  <si>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</si>
  <si>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</si>
  <si>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</si>
  <si>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</si>
  <si>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</si>
  <si>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</si>
  <si>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</si>
  <si>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</si>
  <si>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</si>
  <si>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</si>
  <si>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</si>
  <si>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</si>
  <si>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</si>
  <si>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</si>
  <si>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</si>
  <si>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</si>
  <si>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</si>
  <si>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</si>
  <si>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</si>
  <si>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</si>
  <si>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</si>
  <si>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</si>
  <si>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</si>
  <si>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</si>
  <si>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</si>
  <si>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</si>
  <si>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</si>
  <si>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</si>
  <si>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</si>
  <si>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</si>
  <si>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</si>
  <si>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</si>
  <si>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</si>
  <si>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</si>
  <si>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</si>
  <si>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</si>
  <si>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</si>
  <si>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</si>
  <si>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</si>
  <si>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</si>
  <si>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</si>
  <si>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</si>
  <si>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</si>
  <si>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</si>
  <si>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</si>
  <si>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</si>
  <si>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</si>
  <si>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</si>
  <si>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</si>
  <si>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</si>
  <si>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</si>
  <si>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</si>
  <si>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</si>
  <si>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</si>
  <si>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</si>
  <si>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</si>
  <si>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</si>
  <si>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</si>
  <si>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</si>
  <si>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</si>
  <si>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</si>
  <si>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</si>
  <si>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</si>
  <si>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</si>
  <si>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</si>
  <si>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</si>
  <si>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</si>
  <si>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</si>
  <si>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</si>
  <si>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</si>
  <si>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</si>
  <si>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</si>
  <si>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</si>
  <si>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</si>
  <si>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</si>
  <si>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</si>
  <si>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</si>
  <si>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</si>
  <si>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</si>
  <si>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</si>
  <si>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</si>
  <si>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</si>
  <si>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</si>
  <si>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</si>
  <si>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</si>
  <si>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</si>
  <si>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</si>
  <si>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</si>
  <si>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</si>
  <si>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</si>
  <si>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</si>
  <si>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</si>
  <si>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</si>
  <si>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</si>
  <si>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</si>
  <si>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</si>
  <si>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</si>
  <si>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</si>
  <si>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</si>
  <si>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</si>
  <si>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</si>
  <si>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</si>
  <si>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</si>
  <si>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</si>
  <si>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</si>
  <si>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</si>
  <si>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</si>
  <si>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</si>
  <si>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</si>
  <si>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</si>
  <si>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</si>
  <si>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</si>
  <si>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</si>
  <si>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</si>
  <si>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</si>
  <si>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</si>
  <si>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</si>
  <si>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</si>
  <si>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</si>
  <si>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</si>
  <si>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</si>
  <si>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</si>
  <si>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</si>
  <si>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</si>
  <si>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</si>
  <si>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</si>
  <si>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</si>
  <si>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</si>
  <si>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</si>
  <si>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</si>
  <si>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</si>
  <si>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</si>
  <si>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</si>
  <si>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</si>
  <si>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</si>
  <si>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</si>
  <si>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</si>
  <si>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</si>
  <si>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</si>
  <si>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</si>
  <si>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</si>
  <si>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</si>
  <si>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</si>
  <si>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</si>
  <si>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</si>
  <si>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</si>
  <si>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</si>
  <si>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</si>
  <si>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</si>
  <si>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</si>
  <si>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</si>
  <si>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</si>
  <si>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</si>
  <si>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</si>
  <si>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</si>
  <si>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</si>
  <si>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</si>
  <si>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</si>
  <si>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</si>
  <si>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</si>
  <si>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</si>
  <si>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</si>
  <si>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</si>
  <si>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</si>
  <si>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</si>
  <si>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</si>
  <si>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</si>
  <si>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</si>
  <si>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</si>
  <si>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</si>
  <si>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</si>
  <si>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</si>
  <si>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</si>
  <si>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</si>
  <si>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</si>
  <si>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</si>
  <si>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</si>
  <si>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</si>
  <si>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</si>
  <si>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</si>
  <si>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</si>
  <si>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</si>
  <si>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</si>
  <si>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</si>
  <si>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</si>
  <si>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</si>
  <si>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</si>
  <si>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</si>
  <si>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</si>
  <si>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</si>
  <si>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</si>
  <si>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</si>
  <si>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</si>
  <si>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</si>
  <si>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</si>
  <si>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</si>
  <si>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</si>
  <si>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</si>
  <si>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</si>
  <si>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</si>
  <si>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</si>
  <si>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</si>
  <si>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</si>
  <si>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</si>
  <si>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</si>
  <si>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</si>
  <si>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</si>
  <si>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</si>
  <si>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</si>
  <si>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</si>
  <si>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</si>
  <si>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</si>
  <si>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</si>
  <si>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</si>
  <si>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</si>
  <si>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</si>
  <si>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</si>
  <si>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</si>
  <si>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</si>
  <si>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</si>
  <si>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</si>
  <si>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</si>
  <si>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</si>
  <si>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</si>
  <si>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</si>
  <si>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</si>
  <si>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</si>
  <si>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</si>
  <si>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</si>
  <si>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</si>
  <si>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</si>
  <si>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</si>
  <si>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</si>
  <si>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</si>
  <si>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</si>
  <si>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</si>
  <si>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</si>
  <si>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</si>
  <si>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</si>
  <si>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</si>
  <si>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</si>
  <si>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</si>
  <si>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</si>
  <si>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</si>
  <si>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</si>
  <si>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</si>
  <si>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</si>
  <si>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</si>
  <si>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</si>
  <si>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</si>
  <si>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</si>
  <si>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</si>
  <si>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</si>
  <si>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</si>
  <si>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</si>
  <si>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</si>
  <si>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</si>
  <si>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</si>
  <si>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</si>
  <si>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</si>
  <si>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</si>
  <si>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</si>
  <si>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</si>
  <si>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</si>
  <si>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</si>
  <si>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</si>
  <si>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</si>
  <si>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</si>
  <si>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</si>
  <si>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</si>
  <si>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</si>
  <si>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</si>
  <si>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</si>
  <si>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</si>
  <si>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</si>
  <si>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</si>
  <si>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</si>
  <si>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</si>
  <si>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</si>
  <si>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</si>
  <si>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</si>
  <si>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</si>
  <si>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</si>
  <si>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</si>
  <si>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</si>
  <si>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</si>
  <si>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</si>
  <si>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</si>
  <si>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</si>
  <si>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</si>
  <si>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</si>
  <si>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</si>
  <si>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</si>
  <si>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</si>
  <si>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</si>
  <si>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</si>
  <si>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</si>
  <si>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</si>
  <si>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</si>
  <si>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</si>
  <si>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</si>
  <si>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</si>
  <si>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</si>
  <si>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</si>
  <si>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</si>
  <si>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</si>
  <si>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</si>
  <si>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</si>
  <si>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</si>
  <si>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</si>
  <si>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</si>
  <si>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</si>
  <si>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</si>
  <si>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</si>
  <si>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</si>
  <si>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</si>
  <si>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</si>
  <si>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</si>
  <si>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</si>
  <si>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</si>
  <si>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</si>
  <si>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</si>
  <si>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</si>
  <si>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</si>
  <si>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</si>
  <si>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</si>
  <si>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</si>
  <si>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</si>
  <si>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</si>
  <si>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</si>
  <si>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</si>
  <si>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</si>
  <si>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</si>
  <si>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</si>
  <si>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</si>
  <si>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</si>
  <si>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</si>
  <si>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</si>
  <si>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</si>
  <si>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</si>
  <si>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</si>
  <si>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</si>
  <si>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</si>
  <si>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</si>
  <si>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</si>
  <si>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</si>
  <si>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</si>
  <si>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</si>
  <si>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</si>
  <si>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</si>
  <si>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</si>
  <si>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</si>
  <si>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</si>
  <si>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</si>
  <si>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</si>
  <si>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</si>
  <si>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</si>
  <si>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</si>
  <si>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</si>
  <si>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</si>
  <si>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</si>
  <si>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</si>
  <si>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</si>
  <si>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</si>
  <si>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</si>
  <si>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</si>
  <si>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</si>
  <si>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</si>
  <si>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</si>
  <si>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</si>
  <si>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</si>
  <si>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</si>
  <si>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</si>
  <si>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</si>
  <si>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</si>
  <si>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</si>
  <si>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</si>
  <si>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</si>
  <si>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</si>
  <si>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</si>
  <si>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</si>
  <si>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</si>
  <si>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</si>
  <si>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</si>
  <si>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</si>
  <si>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</si>
  <si>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</si>
  <si>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</si>
  <si>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</si>
  <si>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</si>
  <si>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</si>
  <si>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</si>
  <si>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</si>
  <si>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</si>
  <si>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</si>
  <si>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</si>
  <si>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</si>
  <si>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</si>
  <si>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</si>
  <si>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</si>
  <si>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</si>
  <si>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</si>
  <si>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</si>
  <si>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</si>
  <si>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</si>
  <si>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</si>
  <si>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</si>
  <si>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</si>
  <si>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</si>
  <si>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</si>
  <si>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</si>
  <si>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</si>
  <si>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</si>
  <si>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</si>
  <si>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</si>
  <si>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</si>
  <si>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</si>
  <si>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</si>
  <si>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</si>
  <si>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</si>
  <si>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</si>
  <si>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</si>
  <si>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</si>
  <si>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</si>
  <si>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</si>
  <si>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</si>
  <si>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</si>
  <si>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</si>
  <si>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</si>
  <si>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</si>
  <si>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</si>
  <si>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</si>
  <si>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</si>
  <si>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</si>
  <si>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</si>
  <si>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</si>
  <si>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</si>
  <si>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</si>
  <si>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</si>
  <si>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</si>
  <si>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</si>
  <si>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</si>
  <si>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</si>
  <si>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</si>
  <si>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</si>
  <si>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</si>
  <si>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</si>
  <si>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</si>
  <si>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</si>
  <si>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</si>
  <si>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</si>
  <si>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</si>
  <si>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</si>
  <si>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</si>
  <si>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</si>
  <si>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</si>
  <si>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</si>
  <si>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</si>
  <si>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</si>
  <si>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</si>
  <si>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</si>
  <si>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</si>
  <si>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</si>
  <si>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</si>
  <si>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</si>
  <si>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</si>
  <si>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</si>
  <si>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</si>
  <si>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</si>
  <si>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</si>
  <si>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</si>
  <si>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</si>
  <si>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</si>
  <si>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</si>
  <si>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</si>
  <si>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</si>
  <si>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</si>
  <si>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</si>
  <si>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</si>
  <si>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</si>
  <si>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</si>
  <si>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</si>
  <si>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</si>
  <si>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</si>
  <si>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</si>
  <si>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</si>
  <si>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</si>
  <si>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</si>
  <si>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</si>
  <si>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</si>
  <si>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</si>
  <si>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</si>
  <si>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</si>
  <si>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</si>
  <si>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</si>
  <si>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</si>
  <si>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</si>
  <si>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</si>
  <si>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</si>
  <si>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</si>
  <si>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</si>
  <si>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</si>
  <si>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</si>
  <si>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</si>
  <si>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</si>
  <si>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</si>
  <si>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</si>
  <si>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</si>
  <si>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</si>
  <si>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</si>
  <si>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</si>
  <si>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</si>
  <si>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</si>
  <si>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</si>
  <si>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</si>
  <si>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</si>
  <si>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</si>
  <si>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</si>
  <si>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</si>
  <si>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</si>
  <si>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</si>
  <si>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</si>
  <si>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</si>
  <si>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</si>
  <si>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</si>
  <si>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</si>
  <si>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</si>
  <si>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</si>
  <si>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</si>
  <si>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</si>
  <si>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</si>
  <si>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</si>
  <si>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</si>
  <si>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</si>
  <si>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</si>
  <si>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</si>
  <si>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</si>
  <si>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</si>
  <si>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</si>
  <si>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</si>
  <si>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</si>
  <si>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</si>
  <si>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</si>
  <si>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</si>
  <si>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</si>
  <si>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</si>
  <si>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</si>
  <si>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</si>
  <si>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</si>
  <si>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</si>
  <si>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</si>
  <si>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</si>
  <si>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</si>
  <si>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</si>
  <si>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</si>
  <si>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</si>
  <si>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</si>
  <si>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</si>
  <si>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</si>
  <si>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</si>
  <si>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</si>
  <si>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</si>
  <si>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</si>
  <si>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</si>
  <si>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</si>
  <si>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</si>
  <si>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</si>
  <si>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</si>
  <si>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</si>
  <si>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</si>
  <si>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</si>
  <si>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</si>
  <si>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</si>
  <si>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</si>
  <si>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</si>
  <si>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</si>
  <si>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</si>
  <si>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</si>
  <si>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</si>
  <si>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</si>
  <si>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</si>
  <si>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</si>
  <si>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</si>
  <si>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</si>
  <si>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</si>
  <si>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</si>
  <si>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</si>
  <si>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</si>
  <si>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</si>
  <si>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</si>
  <si>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</si>
  <si>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</si>
  <si>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</si>
  <si>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</si>
  <si>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</si>
  <si>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</si>
  <si>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</si>
  <si>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</si>
  <si>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</si>
  <si>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</si>
  <si>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</si>
  <si>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</si>
  <si>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</si>
  <si>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</si>
  <si>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</si>
  <si>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</si>
  <si>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</si>
  <si>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</si>
  <si>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</si>
  <si>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</si>
  <si>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</si>
  <si>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</si>
  <si>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</si>
  <si>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</si>
  <si>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</si>
  <si>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</si>
  <si>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</si>
  <si>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</si>
  <si>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</si>
  <si>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</si>
  <si>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</si>
  <si>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</si>
  <si>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</si>
  <si>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</si>
  <si>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</si>
  <si>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</si>
  <si>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</si>
  <si>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</si>
  <si>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</si>
  <si>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</si>
  <si>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</si>
  <si>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</si>
  <si>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</si>
  <si>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</si>
  <si>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</si>
  <si>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</si>
  <si>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</si>
  <si>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</si>
  <si>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</si>
  <si>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</si>
  <si>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</si>
  <si>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</si>
  <si>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</si>
  <si>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</si>
  <si>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</si>
  <si>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</si>
  <si>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</si>
  <si>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</si>
  <si>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</si>
  <si>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</si>
  <si>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</si>
  <si>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</si>
  <si>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</si>
  <si>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</si>
  <si>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</si>
  <si>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</si>
  <si>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</si>
  <si>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</si>
  <si>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</si>
  <si>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</si>
  <si>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</si>
  <si>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</si>
  <si>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</si>
  <si>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</si>
  <si>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</si>
  <si>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</si>
  <si>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</si>
  <si>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</si>
  <si>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</si>
  <si>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</si>
  <si>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</si>
  <si>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</si>
  <si>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</si>
  <si>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</si>
  <si>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</si>
  <si>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</si>
  <si>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</si>
  <si>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</si>
  <si>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</si>
  <si>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</si>
  <si>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</si>
  <si>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</si>
  <si>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</si>
  <si>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</si>
  <si>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</si>
  <si>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</si>
  <si>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</si>
  <si>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</si>
  <si>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</si>
  <si>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</si>
  <si>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</si>
  <si>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</si>
  <si>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</si>
  <si>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</si>
  <si>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</si>
  <si>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</si>
  <si>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</si>
  <si>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</si>
  <si>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</si>
  <si>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</si>
  <si>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</si>
  <si>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</si>
  <si>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</si>
  <si>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</si>
  <si>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</si>
  <si>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</si>
  <si>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</si>
  <si>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</si>
  <si>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</si>
  <si>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</si>
  <si>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</si>
  <si>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</si>
  <si>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</si>
  <si>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</si>
  <si>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</si>
  <si>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</si>
  <si>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</si>
  <si>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</si>
  <si>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</si>
  <si>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</si>
  <si>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</si>
  <si>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</si>
  <si>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</si>
  <si>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</si>
  <si>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</si>
  <si>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</si>
  <si>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</si>
  <si>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</si>
  <si>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</si>
  <si>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</si>
  <si>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</si>
  <si>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</si>
  <si>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</si>
  <si>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</si>
  <si>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</si>
  <si>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</si>
  <si>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</si>
  <si>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</si>
  <si>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</si>
  <si>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</si>
  <si>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</si>
  <si>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</si>
  <si>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</si>
  <si>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</si>
  <si>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</si>
  <si>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</si>
  <si>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</si>
  <si>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</si>
  <si>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</si>
  <si>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</si>
  <si>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</si>
  <si>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</si>
  <si>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</si>
  <si>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</si>
  <si>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</si>
  <si>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</si>
  <si>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</si>
  <si>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</si>
  <si>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</si>
  <si>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</si>
  <si>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</si>
  <si>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</si>
  <si>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</si>
  <si>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</si>
  <si>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</si>
  <si>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</si>
  <si>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</si>
  <si>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</si>
  <si>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</si>
  <si>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</si>
  <si>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</si>
  <si>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</si>
  <si>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</si>
  <si>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</si>
  <si>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</si>
  <si>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</si>
  <si>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</si>
  <si>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</si>
  <si>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</si>
  <si>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</si>
  <si>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</si>
  <si>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</si>
  <si>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</si>
  <si>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</si>
  <si>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</si>
  <si>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</si>
  <si>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</si>
  <si>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</si>
  <si>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</si>
  <si>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</si>
  <si>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</si>
  <si>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</si>
  <si>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</si>
  <si>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</si>
  <si>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</si>
  <si>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</si>
  <si>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</si>
  <si>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</si>
  <si>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</si>
  <si>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</si>
  <si>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</si>
  <si>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</si>
  <si>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</si>
  <si>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</si>
  <si>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</si>
  <si>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</si>
  <si>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</si>
  <si>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</si>
  <si>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</si>
  <si>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</si>
  <si>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</si>
  <si>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</si>
  <si>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</si>
  <si>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</si>
  <si>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</si>
  <si>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</si>
  <si>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</si>
  <si>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</si>
  <si>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</si>
  <si>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</si>
  <si>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</si>
  <si>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</si>
  <si>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</si>
  <si>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</si>
  <si>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</si>
  <si>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</si>
  <si>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</si>
  <si>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</si>
  <si>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</si>
  <si>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</si>
  <si>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</si>
  <si>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</si>
  <si>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</si>
  <si>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</si>
  <si>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</si>
  <si>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</si>
  <si>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</si>
  <si>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</si>
  <si>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</si>
  <si>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</si>
  <si>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</si>
  <si>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</si>
  <si>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</si>
  <si>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</si>
  <si>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</si>
  <si>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</si>
  <si>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</si>
  <si>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</si>
  <si>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</si>
  <si>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</si>
  <si>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</si>
  <si>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</si>
  <si>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</si>
  <si>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</si>
  <si>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</si>
  <si>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</si>
  <si>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</si>
  <si>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</si>
  <si>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</si>
  <si>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</si>
  <si>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</si>
  <si>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</si>
  <si>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</si>
  <si>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</si>
  <si>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</si>
  <si>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</si>
  <si>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</si>
  <si>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</si>
  <si>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</si>
  <si>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</si>
  <si>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</si>
  <si>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</si>
  <si>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</si>
  <si>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</si>
  <si>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</si>
  <si>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</si>
  <si>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</si>
  <si>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</si>
  <si>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</si>
  <si>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</si>
  <si>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</si>
  <si>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</si>
  <si>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</si>
  <si>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</si>
  <si>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</si>
  <si>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</si>
  <si>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</si>
  <si>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</si>
  <si>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</si>
  <si>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</si>
  <si>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</si>
  <si>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</si>
  <si>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</si>
  <si>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</si>
  <si>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</si>
  <si>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</si>
  <si>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</si>
  <si>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</si>
  <si>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</si>
  <si>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</si>
  <si>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</si>
  <si>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</si>
  <si>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</si>
  <si>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</si>
  <si>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</si>
  <si>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</si>
  <si>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</si>
  <si>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</si>
  <si>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</si>
  <si>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</si>
  <si>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</si>
  <si>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</si>
  <si>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</si>
  <si>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</si>
  <si>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</si>
  <si>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</si>
  <si>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</si>
  <si>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</si>
  <si>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</si>
  <si>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</si>
  <si>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</si>
  <si>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</si>
  <si>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</si>
  <si>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</si>
  <si>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</si>
  <si>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</si>
  <si>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</si>
  <si>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</si>
  <si>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</si>
  <si>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</si>
  <si>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</si>
  <si>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</si>
  <si>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</si>
  <si>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</si>
  <si>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</si>
  <si>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</si>
  <si>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</si>
  <si>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</si>
  <si>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</si>
  <si>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</si>
  <si>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</si>
  <si>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</si>
  <si>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</si>
  <si>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</si>
  <si>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</si>
  <si>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</si>
  <si>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</si>
  <si>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</si>
  <si>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</si>
  <si>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</si>
  <si>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</si>
  <si>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</si>
  <si>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</si>
  <si>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</si>
  <si>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</si>
  <si>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</si>
  <si>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</si>
  <si>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</si>
  <si>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</si>
  <si>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</si>
  <si>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</si>
  <si>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</si>
  <si>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</si>
  <si>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</si>
  <si>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</si>
  <si>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</si>
  <si>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</si>
  <si>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</si>
  <si>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</si>
  <si>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</si>
  <si>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</si>
  <si>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</si>
  <si>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</si>
  <si>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</si>
  <si>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</si>
  <si>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</si>
  <si>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</si>
  <si>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</si>
  <si>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</si>
  <si>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</si>
  <si>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</si>
  <si>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</si>
  <si>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</si>
  <si>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</si>
  <si>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</si>
  <si>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</si>
  <si>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</si>
  <si>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</si>
  <si>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</si>
  <si>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</si>
  <si>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</si>
  <si>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</si>
  <si>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</si>
  <si>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</si>
  <si>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</si>
  <si>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</si>
  <si>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</si>
  <si>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</si>
  <si>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</si>
  <si>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</si>
  <si>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</si>
  <si>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</si>
  <si>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</si>
  <si>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</si>
  <si>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</si>
  <si>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</si>
  <si>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</si>
  <si>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</si>
  <si>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</si>
  <si>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</si>
  <si>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</si>
  <si>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</si>
  <si>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</si>
  <si>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</si>
  <si>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</si>
  <si>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</si>
  <si>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</si>
  <si>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</si>
  <si>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</si>
  <si>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</si>
  <si>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</si>
  <si>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</si>
  <si>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</si>
  <si>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</si>
  <si>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</si>
  <si>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</si>
  <si>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</si>
  <si>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</si>
  <si>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</si>
  <si>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</si>
  <si>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</si>
  <si>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</si>
  <si>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</si>
  <si>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</si>
  <si>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</si>
  <si>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</si>
  <si>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</si>
  <si>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</si>
  <si>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</si>
  <si>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</si>
  <si>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</si>
  <si>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</si>
  <si>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</si>
  <si>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</si>
  <si>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</si>
  <si>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</si>
  <si>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</si>
  <si>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</si>
  <si>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</si>
  <si>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</si>
  <si>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</si>
  <si>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</si>
  <si>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</si>
  <si>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</si>
  <si>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</si>
  <si>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</si>
  <si>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</si>
  <si>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</si>
  <si>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</si>
  <si>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</si>
  <si>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</si>
  <si>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</si>
  <si>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</si>
  <si>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</si>
  <si>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</si>
  <si>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</si>
  <si>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</si>
  <si>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</si>
  <si>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</si>
  <si>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</si>
  <si>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</si>
  <si>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</si>
  <si>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</si>
  <si>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</si>
  <si>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</si>
  <si>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</si>
  <si>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</si>
  <si>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</si>
  <si>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</si>
  <si>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</si>
  <si>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</si>
  <si>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</si>
  <si>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</si>
  <si>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</si>
  <si>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</si>
  <si>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</si>
  <si>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</si>
  <si>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</si>
  <si>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</si>
  <si>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</si>
  <si>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</si>
  <si>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</si>
  <si>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</si>
  <si>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</si>
  <si>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</si>
  <si>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</si>
  <si>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</si>
  <si>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</si>
  <si>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</si>
  <si>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</si>
  <si>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</si>
  <si>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</si>
  <si>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</si>
  <si>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</si>
  <si>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</si>
  <si>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</si>
  <si>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</si>
  <si>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</si>
  <si>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</si>
  <si>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</si>
  <si>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</si>
  <si>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</si>
  <si>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</si>
  <si>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</si>
  <si>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</si>
  <si>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</si>
  <si>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</si>
  <si>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</si>
  <si>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</si>
  <si>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</si>
  <si>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</si>
  <si>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</si>
  <si>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</si>
  <si>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</si>
  <si>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</si>
  <si>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</si>
  <si>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</si>
  <si>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</si>
  <si>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</si>
  <si>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</si>
  <si>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</si>
  <si>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</si>
  <si>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</si>
  <si>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</si>
  <si>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</si>
  <si>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</si>
  <si>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</si>
  <si>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</si>
  <si>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</si>
  <si>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</si>
  <si>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</si>
  <si>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</si>
  <si>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</si>
  <si>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</si>
  <si>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</si>
  <si>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</si>
  <si>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</si>
  <si>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</si>
  <si>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</si>
  <si>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</si>
  <si>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</si>
  <si>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</si>
  <si>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</si>
  <si>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</si>
  <si>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</si>
  <si>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</si>
  <si>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</si>
  <si>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</si>
  <si>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</si>
  <si>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</si>
  <si>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</si>
  <si>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</si>
  <si>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</si>
  <si>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</si>
  <si>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</si>
  <si>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</si>
  <si>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</si>
  <si>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</si>
  <si>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</si>
  <si>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</si>
  <si>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</si>
  <si>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</si>
  <si>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</si>
  <si>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</si>
  <si>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</si>
  <si>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</si>
  <si>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</si>
  <si>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</si>
  <si>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</si>
  <si>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</si>
  <si>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</si>
  <si>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</si>
  <si>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</si>
  <si>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</si>
  <si>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</si>
  <si>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</si>
  <si>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</si>
  <si>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</si>
  <si>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</si>
  <si>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</si>
  <si>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</si>
  <si>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</si>
  <si>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</si>
  <si>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</si>
  <si>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</si>
  <si>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</si>
  <si>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</si>
  <si>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</si>
  <si>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</si>
  <si>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</si>
  <si>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</si>
  <si>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</si>
  <si>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</si>
  <si>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</si>
  <si>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</si>
  <si>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</si>
  <si>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</si>
  <si>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</si>
  <si>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</si>
  <si>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</si>
  <si>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</si>
  <si>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</si>
  <si>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</si>
  <si>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</si>
  <si>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</si>
  <si>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</si>
  <si>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</si>
  <si>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</si>
  <si>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</si>
  <si>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</si>
  <si>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</si>
  <si>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</si>
  <si>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</si>
  <si>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</si>
  <si>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</si>
  <si>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</si>
  <si>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</si>
  <si>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</si>
  <si>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</si>
  <si>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</si>
  <si>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</si>
  <si>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</si>
  <si>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</si>
  <si>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</si>
  <si>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</si>
  <si>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</si>
  <si>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</si>
  <si>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</si>
  <si>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</si>
  <si>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</si>
  <si>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</si>
  <si>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</si>
  <si>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</si>
  <si>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</si>
  <si>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</si>
  <si>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</si>
  <si>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</si>
  <si>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</si>
  <si>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</si>
  <si>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</si>
  <si>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</si>
  <si>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</si>
  <si>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</si>
  <si>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</si>
  <si>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</si>
  <si>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</si>
  <si>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</si>
  <si>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</si>
  <si>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</si>
  <si>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</si>
  <si>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</si>
  <si>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</si>
  <si>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</si>
  <si>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</si>
  <si>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</si>
  <si>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</si>
  <si>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</si>
  <si>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</si>
  <si>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</si>
  <si>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</si>
  <si>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</si>
  <si>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</si>
  <si>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</si>
  <si>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</si>
  <si>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</si>
  <si>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</si>
  <si>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</si>
  <si>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</si>
  <si>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</si>
  <si>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</si>
  <si>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</si>
  <si>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</si>
  <si>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</si>
  <si>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</si>
  <si>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</si>
  <si>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</si>
  <si>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</si>
  <si>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</si>
  <si>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</si>
  <si>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</si>
  <si>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</si>
  <si>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</si>
  <si>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</si>
  <si>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</si>
  <si>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</si>
  <si>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</si>
  <si>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</si>
  <si>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</si>
  <si>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</si>
  <si>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</si>
  <si>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</si>
  <si>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</si>
  <si>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</si>
  <si>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</si>
  <si>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</si>
  <si>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</si>
  <si>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</si>
  <si>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</si>
  <si>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</si>
  <si>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</si>
  <si>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</si>
  <si>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</si>
  <si>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</si>
  <si>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</si>
  <si>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</si>
  <si>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</si>
  <si>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</si>
  <si>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</si>
  <si>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</si>
  <si>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</si>
  <si>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</si>
  <si>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</si>
  <si>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</si>
  <si>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</si>
  <si>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</si>
  <si>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</si>
  <si>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</si>
  <si>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</si>
  <si>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</si>
  <si>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</si>
  <si>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</si>
  <si>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</si>
  <si>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</si>
  <si>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</si>
  <si>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</si>
  <si>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</si>
  <si>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</si>
  <si>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</si>
  <si>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</si>
  <si>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</si>
  <si>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</si>
  <si>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</si>
  <si>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</si>
  <si>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</si>
  <si>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</si>
  <si>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</si>
  <si>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</si>
  <si>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</si>
  <si>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</si>
  <si>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</si>
  <si>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</si>
  <si>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</si>
  <si>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</si>
  <si>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</si>
  <si>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</si>
  <si>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</si>
  <si>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</si>
  <si>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</si>
  <si>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</si>
  <si>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</si>
  <si>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</si>
  <si>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</si>
  <si>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</si>
  <si>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</si>
  <si>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</si>
  <si>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</si>
  <si>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</si>
  <si>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</si>
  <si>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</si>
  <si>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</si>
  <si>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</si>
  <si>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</si>
  <si>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</si>
  <si>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</si>
  <si>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</si>
  <si>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</si>
  <si>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</si>
  <si>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</si>
  <si>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</si>
  <si>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</si>
  <si>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</si>
  <si>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</si>
  <si>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</si>
  <si>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</si>
  <si>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</si>
  <si>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</si>
  <si>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</si>
  <si>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</si>
  <si>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</si>
  <si>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</si>
  <si>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</si>
  <si>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</si>
  <si>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</si>
  <si>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</si>
  <si>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</si>
  <si>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</si>
  <si>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</si>
  <si>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</si>
  <si>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</si>
  <si>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</si>
  <si>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</si>
  <si>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</si>
  <si>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</si>
  <si>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</si>
  <si>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</si>
  <si>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</si>
  <si>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</si>
  <si>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</si>
  <si>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</si>
  <si>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</si>
  <si>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</si>
  <si>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</si>
  <si>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</si>
  <si>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</si>
  <si>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</si>
  <si>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</si>
  <si>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</si>
  <si>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</si>
  <si>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</si>
  <si>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</si>
  <si>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</si>
  <si>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</si>
  <si>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</si>
  <si>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</si>
  <si>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</si>
  <si>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</si>
  <si>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</si>
  <si>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</si>
  <si>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</si>
  <si>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</si>
  <si>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</si>
  <si>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</si>
  <si>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</si>
  <si>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</si>
  <si>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</si>
  <si>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</si>
  <si>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</si>
  <si>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</si>
  <si>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</si>
  <si>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</si>
  <si>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</si>
  <si>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</si>
  <si>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</si>
  <si>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</si>
  <si>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</si>
  <si>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</si>
  <si>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</si>
  <si>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</si>
  <si>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</si>
  <si>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</si>
  <si>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</si>
  <si>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</si>
  <si>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</si>
  <si>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</si>
  <si>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</si>
  <si>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</si>
  <si>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</si>
  <si>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</si>
  <si>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</si>
  <si>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</si>
  <si>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</si>
  <si>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</si>
  <si>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</si>
  <si>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</si>
  <si>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</si>
  <si>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</si>
  <si>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</si>
  <si>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</si>
  <si>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</si>
  <si>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</si>
  <si>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</si>
  <si>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</si>
  <si>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</si>
  <si>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</si>
  <si>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</si>
  <si>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</si>
  <si>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</si>
  <si>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</si>
  <si>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</si>
  <si>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</si>
  <si>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</si>
  <si>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</si>
  <si>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</si>
  <si>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</si>
  <si>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</si>
  <si>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</si>
  <si>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</si>
  <si>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</si>
  <si>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</si>
  <si>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</si>
  <si>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</si>
  <si>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</si>
  <si>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</si>
  <si>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</si>
  <si>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</si>
  <si>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</si>
  <si>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</si>
  <si>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</si>
  <si>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</si>
  <si>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</si>
  <si>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</si>
  <si>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</si>
  <si>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</si>
  <si>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</si>
  <si>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</si>
  <si>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</si>
  <si>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</si>
  <si>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</si>
  <si>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</si>
  <si>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</si>
  <si>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</si>
  <si>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</si>
  <si>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</si>
  <si>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</si>
  <si>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</si>
  <si>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</si>
  <si>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</si>
  <si>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</si>
  <si>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</si>
  <si>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</si>
  <si>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</si>
  <si>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</si>
  <si>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</si>
  <si>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</si>
  <si>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</si>
  <si>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</si>
  <si>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</si>
  <si>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</si>
  <si>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</si>
  <si>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</si>
  <si>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</si>
  <si>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</si>
  <si>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</si>
  <si>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</si>
  <si>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</si>
  <si>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</si>
  <si>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</si>
  <si>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</si>
  <si>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</si>
  <si>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</si>
  <si>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</si>
  <si>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</si>
  <si>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</si>
  <si>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</si>
  <si>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</si>
  <si>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</si>
  <si>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</si>
  <si>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</si>
  <si>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</si>
  <si>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</si>
  <si>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</si>
  <si>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</si>
  <si>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</si>
  <si>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</si>
  <si>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</si>
  <si>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</si>
  <si>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</si>
  <si>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</si>
  <si>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</si>
  <si>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</si>
  <si>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</si>
  <si>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</si>
  <si>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</si>
  <si>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</si>
  <si>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</si>
  <si>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</si>
  <si>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</si>
  <si>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</si>
  <si>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</si>
  <si>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</si>
  <si>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</si>
  <si>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</si>
  <si>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</si>
  <si>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</si>
  <si>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</si>
  <si>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</si>
  <si>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</si>
  <si>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</si>
  <si>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</si>
  <si>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</si>
  <si>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</si>
  <si>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</si>
  <si>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</si>
  <si>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</si>
  <si>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</si>
  <si>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</si>
  <si>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</si>
  <si>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</si>
  <si>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</si>
  <si>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</si>
  <si>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</si>
  <si>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</si>
  <si>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</si>
  <si>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</si>
  <si>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</si>
  <si>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</si>
  <si>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</si>
  <si>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</si>
  <si>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</si>
  <si>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</si>
  <si>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</si>
  <si>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</si>
  <si>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</si>
  <si>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</si>
  <si>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</si>
  <si>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</si>
  <si>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</si>
  <si>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</si>
  <si>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</si>
  <si>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</si>
  <si>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</si>
  <si>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</si>
  <si>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</si>
  <si>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</si>
  <si>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</si>
  <si>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</si>
  <si>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</si>
  <si>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</si>
  <si>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</si>
  <si>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</si>
  <si>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</si>
  <si>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</si>
  <si>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</si>
  <si>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</si>
  <si>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</si>
  <si>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</si>
  <si>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</si>
  <si>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</si>
  <si>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</si>
  <si>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</si>
  <si>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</si>
  <si>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</si>
  <si>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</si>
  <si>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</si>
  <si>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</si>
  <si>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</si>
  <si>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</si>
  <si>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</si>
  <si>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</si>
  <si>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</si>
  <si>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</si>
  <si>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</si>
  <si>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</si>
  <si>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</si>
  <si>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</si>
  <si>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</si>
  <si>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</si>
  <si>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</si>
  <si>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</si>
  <si>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</si>
  <si>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</si>
  <si>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</si>
  <si>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</si>
  <si>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</si>
  <si>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</si>
  <si>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</si>
  <si>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</si>
  <si>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</si>
  <si>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</si>
  <si>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</si>
  <si>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</si>
  <si>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</si>
  <si>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</si>
  <si>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</si>
  <si>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</si>
  <si>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</si>
  <si>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</si>
  <si>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</si>
  <si>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</si>
  <si>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</si>
  <si>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</si>
  <si>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</si>
  <si>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</si>
  <si>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</si>
  <si>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</si>
  <si>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</si>
  <si>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</si>
  <si>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</si>
  <si>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</si>
  <si>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</si>
  <si>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</si>
  <si>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</si>
  <si>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</si>
  <si>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</si>
  <si>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</si>
  <si>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</si>
  <si>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</si>
  <si>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</si>
  <si>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</si>
  <si>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</si>
  <si>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</si>
  <si>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</si>
  <si>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</si>
  <si>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</si>
  <si>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</si>
  <si>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</si>
  <si>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</si>
  <si>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</si>
  <si>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</si>
  <si>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</si>
  <si>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</si>
  <si>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</si>
  <si>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</si>
  <si>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</si>
  <si>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</si>
  <si>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</si>
  <si>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</si>
  <si>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</si>
  <si>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</si>
  <si>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</si>
  <si>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</si>
  <si>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</si>
  <si>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</si>
  <si>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</si>
  <si>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</si>
  <si>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</si>
  <si>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</si>
  <si>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</si>
  <si>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</si>
  <si>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</si>
  <si>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</si>
  <si>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</si>
  <si>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</si>
  <si>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</si>
  <si>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</si>
  <si>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</si>
  <si>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</si>
  <si>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</si>
  <si>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</si>
  <si>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</si>
  <si>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</si>
  <si>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</si>
  <si>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</si>
  <si>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</si>
  <si>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</si>
  <si>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</si>
  <si>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</si>
  <si>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</si>
  <si>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</si>
  <si>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</si>
  <si>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</si>
  <si>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</si>
  <si>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</si>
  <si>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</si>
  <si>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</si>
  <si>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</si>
  <si>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</si>
  <si>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</si>
  <si>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</si>
  <si>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</si>
  <si>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</si>
  <si>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</si>
  <si>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</si>
  <si>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</si>
  <si>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</si>
  <si>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</si>
  <si>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</si>
  <si>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</si>
  <si>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</si>
  <si>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</si>
  <si>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</si>
  <si>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</si>
  <si>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</si>
  <si>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</si>
  <si>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</si>
  <si>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</si>
  <si>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</si>
  <si>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</si>
  <si>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</si>
  <si>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</si>
  <si>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</si>
  <si>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</si>
  <si>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</si>
  <si>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</si>
  <si>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</si>
  <si>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</si>
  <si>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</si>
  <si>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</si>
  <si>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</si>
  <si>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</si>
  <si>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</si>
  <si>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</si>
  <si>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</si>
  <si>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</si>
  <si>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</si>
  <si>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</si>
  <si>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</si>
  <si>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</si>
  <si>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</si>
  <si>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</si>
  <si>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</si>
  <si>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</si>
  <si>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</si>
  <si>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</si>
  <si>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</si>
  <si>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</si>
  <si>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</si>
  <si>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</si>
  <si>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</si>
  <si>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</si>
  <si>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</si>
  <si>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</si>
  <si>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</si>
  <si>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</si>
  <si>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</si>
  <si>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</si>
  <si>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</si>
  <si>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</si>
  <si>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</si>
  <si>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</si>
  <si>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</si>
  <si>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</si>
  <si>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</si>
  <si>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</si>
  <si>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</si>
  <si>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</si>
  <si>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</si>
  <si>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</si>
  <si>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</si>
  <si>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</si>
  <si>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</si>
  <si>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</si>
  <si>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</si>
  <si>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</si>
  <si>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</si>
  <si>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</si>
  <si>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</si>
  <si>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</si>
  <si>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</si>
  <si>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</si>
  <si>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</si>
  <si>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</si>
  <si>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</si>
  <si>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</si>
  <si>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</si>
  <si>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</si>
  <si>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</si>
  <si>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</si>
  <si>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</si>
  <si>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</si>
  <si>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</si>
  <si>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</si>
  <si>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</si>
  <si>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</si>
  <si>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</si>
  <si>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</si>
  <si>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</si>
  <si>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</si>
  <si>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</si>
  <si>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</si>
  <si>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</si>
  <si>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</si>
  <si>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</si>
  <si>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</si>
  <si>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</si>
  <si>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</si>
  <si>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</si>
  <si>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</si>
  <si>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</si>
  <si>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</si>
  <si>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</si>
  <si>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</si>
  <si>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</si>
  <si>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</si>
  <si>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</si>
  <si>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</si>
  <si>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</si>
  <si>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</si>
  <si>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</si>
  <si>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</si>
  <si>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</si>
  <si>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</si>
  <si>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</si>
  <si>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</si>
  <si>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</si>
  <si>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</si>
  <si>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</si>
  <si>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</si>
  <si>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</si>
  <si>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</si>
  <si>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</si>
  <si>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</si>
  <si>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</si>
  <si>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</si>
  <si>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</si>
  <si>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</si>
  <si>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</si>
  <si>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</si>
  <si>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</si>
  <si>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</si>
  <si>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</si>
  <si>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</si>
  <si>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</si>
  <si>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</si>
  <si>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</si>
  <si>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</si>
  <si>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</si>
  <si>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</si>
  <si>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</si>
  <si>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</si>
  <si>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</si>
  <si>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</si>
  <si>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</si>
  <si>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</si>
  <si>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</si>
  <si>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</si>
  <si>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</si>
  <si>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</si>
  <si>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</si>
  <si>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</si>
  <si>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</si>
  <si>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</si>
  <si>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</si>
  <si>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</si>
  <si>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</si>
  <si>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</si>
  <si>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</si>
  <si>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</si>
  <si>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</si>
  <si>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</si>
  <si>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</si>
  <si>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</si>
  <si>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</si>
  <si>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</si>
  <si>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</si>
  <si>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</si>
  <si>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</si>
  <si>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</si>
  <si>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</si>
  <si>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</si>
  <si>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</si>
  <si>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</si>
  <si>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</si>
  <si>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</si>
  <si>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</si>
  <si>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</si>
  <si>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</si>
  <si>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</si>
  <si>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</si>
  <si>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</si>
  <si>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</si>
  <si>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</si>
  <si>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</si>
  <si>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</si>
  <si>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</si>
  <si>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</si>
  <si>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</si>
  <si>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</si>
  <si>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</si>
  <si>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</si>
  <si>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</si>
  <si>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</si>
  <si>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</si>
  <si>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</si>
  <si>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</si>
  <si>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</si>
  <si>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</si>
  <si>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</si>
  <si>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</si>
  <si>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</si>
  <si>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</si>
  <si>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</si>
  <si>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</si>
  <si>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</si>
  <si>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</si>
  <si>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</si>
  <si>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</si>
  <si>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</si>
  <si>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</si>
  <si>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</si>
  <si>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</si>
  <si>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</si>
  <si>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</si>
  <si>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</si>
  <si>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</si>
  <si>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</si>
  <si>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</si>
  <si>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</si>
  <si>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</si>
  <si>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</si>
  <si>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</si>
  <si>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</si>
  <si>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</si>
  <si>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</si>
  <si>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</si>
  <si>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</si>
  <si>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</si>
  <si>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</si>
  <si>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</si>
  <si>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</si>
  <si>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</si>
  <si>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</si>
  <si>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</si>
  <si>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</si>
  <si>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</si>
  <si>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</si>
  <si>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</si>
  <si>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</si>
  <si>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</si>
  <si>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</si>
  <si>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</si>
  <si>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</si>
  <si>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</si>
  <si>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</si>
  <si>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</si>
  <si>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</si>
  <si>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</si>
  <si>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</si>
  <si>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</si>
  <si>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</si>
  <si>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</si>
  <si>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</si>
  <si>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</si>
  <si>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</si>
  <si>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</si>
  <si>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</si>
  <si>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</si>
  <si>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</si>
  <si>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</si>
  <si>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</si>
  <si>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</si>
  <si>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</si>
  <si>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</si>
  <si>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</si>
  <si>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</si>
  <si>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</si>
  <si>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</si>
  <si>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</si>
  <si>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</si>
  <si>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</si>
  <si>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</si>
  <si>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</si>
  <si>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</si>
  <si>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</si>
  <si>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</si>
  <si>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</si>
  <si>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</si>
  <si>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</si>
  <si>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</si>
  <si>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</si>
  <si>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</si>
  <si>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</si>
  <si>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</si>
  <si>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</si>
  <si>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</si>
  <si>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</si>
  <si>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</si>
  <si>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</si>
  <si>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</si>
  <si>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</si>
  <si>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</si>
  <si>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</si>
  <si>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</si>
  <si>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</si>
  <si>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</si>
  <si>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</si>
  <si>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</si>
  <si>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</si>
  <si>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</si>
  <si>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</si>
  <si>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</si>
  <si>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</si>
  <si>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</si>
  <si>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</si>
  <si>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</si>
  <si>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</si>
  <si>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</si>
  <si>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</si>
  <si>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</si>
  <si>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</si>
  <si>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</si>
  <si>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</si>
  <si>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</si>
  <si>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</si>
  <si>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</si>
  <si>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</si>
  <si>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</si>
  <si>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</si>
  <si>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</si>
  <si>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</si>
  <si>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</si>
  <si>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</si>
  <si>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</si>
  <si>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</si>
  <si>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</si>
  <si>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</si>
  <si>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</si>
  <si>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</si>
  <si>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</si>
  <si>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</si>
  <si>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</si>
  <si>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</si>
  <si>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</si>
  <si>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</si>
  <si>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</si>
  <si>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</si>
  <si>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</si>
  <si>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</si>
  <si>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</si>
  <si>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</si>
  <si>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</si>
  <si>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</si>
  <si>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</si>
  <si>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</si>
  <si>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</si>
  <si>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</si>
  <si>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</si>
  <si>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</si>
  <si>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</si>
  <si>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</si>
  <si>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</si>
  <si>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</si>
  <si>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</si>
  <si>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</si>
  <si>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</si>
  <si>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</si>
  <si>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</si>
  <si>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</si>
  <si>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</si>
  <si>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</si>
  <si>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</si>
  <si>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</si>
  <si>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</si>
  <si>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</si>
  <si>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</si>
  <si>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</si>
  <si>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</si>
  <si>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</si>
  <si>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</si>
  <si>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</si>
  <si>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</si>
  <si>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</si>
  <si>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</si>
  <si>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</si>
  <si>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</si>
  <si>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</si>
  <si>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</si>
  <si>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</si>
  <si>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</si>
  <si>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</si>
  <si>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</si>
  <si>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</si>
  <si>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</si>
  <si>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</si>
  <si>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</si>
  <si>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</si>
  <si>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</si>
  <si>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</si>
  <si>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</si>
  <si>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</si>
  <si>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</si>
  <si>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</si>
  <si>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</si>
  <si>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</si>
  <si>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</si>
  <si>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</si>
  <si>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</si>
  <si>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</si>
  <si>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</si>
  <si>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</si>
  <si>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</si>
  <si>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</si>
  <si>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</si>
  <si>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</si>
  <si>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</si>
  <si>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</si>
  <si>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</si>
  <si>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</si>
  <si>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</si>
  <si>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</si>
  <si>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</si>
  <si>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</si>
  <si>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</si>
  <si>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</si>
  <si>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</si>
  <si>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</si>
  <si>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</si>
  <si>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</si>
  <si>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</si>
  <si>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</si>
  <si>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</si>
  <si>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</si>
  <si>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</si>
  <si>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</si>
  <si>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</si>
  <si>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</si>
  <si>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</si>
  <si>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</si>
  <si>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</si>
  <si>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</si>
  <si>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</si>
  <si>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</si>
  <si>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</si>
  <si>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</si>
  <si>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</si>
  <si>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</si>
  <si>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</si>
  <si>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</si>
  <si>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</si>
  <si>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</si>
  <si>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</si>
  <si>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</si>
  <si>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</si>
  <si>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</si>
  <si>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</si>
  <si>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</si>
  <si>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</si>
  <si>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</si>
  <si>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</si>
  <si>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</si>
  <si>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</si>
  <si>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</si>
  <si>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</si>
  <si>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</si>
  <si>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</si>
  <si>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</si>
  <si>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</si>
  <si>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</si>
  <si>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</si>
  <si>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</si>
  <si>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</si>
  <si>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</si>
  <si>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</si>
  <si>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</si>
  <si>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</si>
  <si>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</si>
  <si>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</si>
  <si>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</si>
  <si>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</si>
  <si>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</si>
  <si>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</si>
  <si>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</si>
  <si>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</si>
  <si>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</si>
  <si>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</si>
  <si>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</si>
  <si>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</si>
  <si>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</si>
  <si>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</si>
  <si>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</si>
  <si>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</si>
  <si>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</si>
  <si>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</si>
  <si>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</si>
  <si>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</si>
  <si>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</si>
  <si>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</si>
  <si>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</si>
  <si>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</si>
  <si>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</si>
  <si>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</si>
  <si>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</si>
  <si>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</si>
  <si>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</si>
  <si>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</si>
  <si>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</si>
  <si>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</si>
  <si>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</si>
  <si>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</si>
  <si>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</si>
  <si>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</si>
  <si>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</si>
  <si>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</si>
  <si>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</si>
  <si>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</si>
  <si>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</si>
  <si>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</si>
  <si>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</si>
  <si>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</si>
  <si>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</si>
  <si>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</si>
  <si>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</si>
  <si>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</si>
  <si>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</si>
  <si>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</si>
  <si>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</si>
  <si>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</si>
  <si>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</si>
  <si>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</si>
  <si>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</si>
  <si>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</si>
  <si>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</si>
  <si>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</si>
  <si>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</si>
  <si>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</si>
  <si>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</si>
  <si>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</si>
  <si>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</si>
  <si>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</si>
  <si>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</si>
  <si>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</si>
  <si>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</si>
  <si>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</si>
  <si>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</si>
  <si>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</si>
  <si>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</si>
  <si>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</si>
  <si>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</si>
  <si>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</si>
  <si>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</si>
  <si>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</si>
  <si>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</si>
  <si>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</si>
  <si>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</si>
  <si>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</si>
  <si>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</si>
  <si>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</si>
  <si>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</si>
  <si>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</si>
  <si>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</si>
  <si>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</si>
  <si>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</si>
  <si>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</si>
  <si>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</si>
  <si>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</si>
  <si>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</si>
  <si>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</si>
  <si>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</si>
  <si>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</si>
  <si>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</si>
  <si>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</si>
  <si>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</si>
  <si>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</si>
  <si>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</si>
  <si>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</si>
  <si>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</si>
  <si>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</si>
  <si>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</si>
  <si>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</si>
  <si>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</si>
  <si>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</si>
  <si>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</si>
  <si>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</si>
  <si>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</si>
  <si>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</si>
  <si>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</si>
  <si>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</si>
  <si>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</si>
  <si>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</si>
  <si>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</si>
  <si>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</si>
  <si>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</si>
  <si>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</si>
  <si>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</si>
  <si>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</si>
  <si>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</si>
  <si>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</si>
  <si>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</si>
  <si>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</si>
  <si>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</si>
  <si>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</si>
  <si>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</si>
  <si>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</si>
  <si>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</si>
  <si>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</si>
  <si>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</si>
  <si>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</si>
  <si>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</si>
  <si>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</si>
  <si>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</si>
  <si>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</si>
  <si>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</si>
  <si>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</si>
  <si>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</si>
  <si>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</si>
  <si>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</si>
  <si>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</si>
  <si>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</si>
  <si>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</si>
  <si>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</si>
  <si>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</si>
  <si>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</si>
  <si>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</si>
  <si>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</si>
  <si>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</si>
  <si>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</si>
  <si>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</si>
  <si>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</si>
  <si>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</si>
  <si>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</si>
  <si>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</si>
  <si>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</si>
  <si>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</si>
  <si>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</si>
  <si>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</si>
  <si>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</si>
  <si>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</si>
  <si>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</si>
  <si>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</si>
  <si>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</si>
  <si>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</si>
  <si>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</si>
  <si>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</si>
  <si>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</si>
  <si>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</si>
  <si>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</si>
  <si>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</si>
  <si>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</si>
  <si>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</si>
  <si>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</si>
  <si>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</si>
  <si>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</si>
  <si>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</si>
  <si>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</si>
  <si>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</si>
  <si>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</si>
  <si>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</si>
  <si>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</si>
  <si>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</si>
  <si>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</si>
  <si>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</si>
  <si>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</si>
  <si>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</si>
  <si>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</si>
  <si>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</si>
  <si>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</si>
  <si>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</si>
  <si>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</si>
  <si>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</si>
  <si>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</si>
  <si>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</si>
  <si>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</si>
  <si>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</si>
  <si>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</si>
  <si>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</si>
  <si>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</si>
  <si>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</si>
  <si>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</si>
  <si>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</si>
  <si>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</si>
  <si>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</si>
  <si>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</si>
  <si>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</si>
  <si>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</si>
  <si>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</si>
  <si>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</si>
  <si>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</si>
  <si>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</si>
  <si>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</si>
  <si>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</si>
  <si>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</si>
  <si>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</si>
  <si>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</si>
  <si>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</si>
  <si>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</si>
  <si>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</si>
  <si>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</si>
  <si>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</si>
  <si>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</si>
  <si>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</si>
  <si>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</si>
  <si>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</si>
  <si>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</si>
  <si>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</si>
  <si>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</si>
  <si>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</si>
  <si>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</si>
  <si>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</si>
  <si>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</si>
  <si>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</si>
  <si>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</si>
  <si>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</si>
  <si>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</si>
  <si>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</si>
  <si>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</si>
  <si>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</si>
  <si>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</si>
  <si>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</si>
  <si>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</si>
  <si>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</si>
  <si>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</si>
  <si>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</si>
  <si>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</si>
  <si>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</si>
  <si>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</si>
  <si>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</si>
  <si>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</si>
  <si>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</si>
  <si>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</si>
  <si>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</si>
  <si>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</si>
  <si>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</si>
  <si>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</si>
  <si>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</si>
  <si>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</si>
  <si>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</si>
  <si>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</si>
  <si>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</si>
  <si>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</si>
  <si>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</si>
  <si>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</si>
  <si>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</si>
  <si>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</si>
  <si>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</si>
  <si>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</si>
  <si>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</si>
  <si>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</si>
  <si>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</si>
  <si>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</si>
  <si>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</si>
  <si>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</si>
  <si>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</si>
  <si>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</si>
  <si>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</si>
  <si>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</si>
  <si>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</si>
  <si>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</si>
  <si>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</si>
  <si>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</si>
  <si>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</si>
  <si>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</si>
  <si>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</si>
  <si>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</si>
  <si>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</si>
  <si>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</si>
  <si>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</si>
  <si>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</si>
  <si>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</si>
  <si>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</si>
  <si>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</si>
  <si>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</si>
  <si>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</si>
  <si>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</si>
  <si>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</si>
  <si>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</si>
  <si>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</si>
  <si>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</si>
  <si>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</si>
  <si>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</si>
  <si>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</si>
  <si>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</si>
  <si>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</si>
  <si>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</si>
  <si>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</si>
  <si>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</si>
  <si>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</si>
  <si>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</si>
  <si>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</si>
  <si>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</si>
  <si>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</si>
  <si>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</si>
  <si>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</si>
  <si>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</si>
  <si>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</si>
  <si>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</si>
  <si>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</si>
  <si>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</si>
  <si>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</si>
  <si>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</si>
  <si>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</si>
  <si>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</si>
  <si>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</si>
  <si>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</si>
  <si>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</si>
  <si>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</si>
  <si>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</si>
  <si>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</si>
  <si>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</si>
  <si>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</si>
  <si>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</si>
  <si>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</si>
  <si>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</si>
  <si>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</si>
  <si>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</si>
  <si>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</si>
  <si>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</si>
  <si>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</si>
  <si>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</si>
  <si>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</si>
  <si>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</si>
  <si>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</si>
  <si>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</si>
  <si>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</si>
  <si>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</si>
  <si>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</si>
  <si>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</si>
  <si>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</si>
  <si>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</si>
  <si>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</si>
  <si>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</si>
  <si>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</si>
  <si>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</si>
  <si>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</si>
  <si>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</si>
  <si>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</si>
  <si>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</si>
  <si>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</si>
  <si>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</si>
  <si>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</si>
  <si>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</si>
  <si>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</si>
  <si>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</si>
  <si>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</si>
  <si>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</si>
  <si>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</si>
  <si>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</si>
  <si>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</si>
  <si>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</si>
  <si>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</si>
  <si>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</si>
  <si>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</si>
  <si>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</si>
  <si>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</si>
  <si>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</si>
  <si>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</si>
  <si>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</si>
  <si>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</si>
  <si>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</si>
  <si>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</si>
  <si>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</si>
  <si>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</si>
  <si>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</si>
  <si>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</si>
  <si>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</si>
  <si>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</si>
  <si>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</si>
  <si>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</si>
  <si>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</si>
  <si>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</si>
  <si>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</si>
  <si>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</si>
  <si>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</si>
  <si>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</si>
  <si>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</si>
  <si>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</si>
  <si>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</si>
  <si>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</si>
  <si>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</si>
  <si>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</si>
  <si>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</si>
  <si>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</si>
  <si>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</si>
  <si>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</si>
  <si>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</si>
  <si>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</si>
  <si>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</si>
  <si>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</si>
  <si>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</si>
  <si>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</si>
  <si>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</si>
  <si>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</si>
  <si>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</si>
  <si>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</si>
  <si>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</si>
  <si>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</si>
  <si>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</si>
  <si>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</si>
  <si>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</si>
  <si>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</si>
  <si>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</si>
  <si>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</si>
  <si>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</si>
  <si>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</si>
  <si>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</si>
  <si>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</si>
  <si>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</si>
  <si>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</si>
  <si>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</si>
  <si>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</si>
  <si>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</si>
  <si>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</si>
  <si>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</si>
  <si>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</si>
  <si>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</si>
  <si>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</si>
  <si>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</si>
  <si>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</si>
  <si>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</si>
  <si>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</si>
  <si>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</si>
  <si>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</si>
  <si>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</si>
  <si>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</si>
  <si>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</si>
  <si>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</si>
  <si>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</si>
  <si>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</si>
  <si>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</si>
  <si>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</si>
  <si>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</si>
  <si>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</si>
  <si>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</si>
  <si>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</si>
  <si>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</si>
  <si>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</si>
  <si>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</si>
  <si>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</si>
  <si>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</si>
  <si>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</si>
  <si>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</si>
  <si>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</si>
  <si>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</si>
  <si>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</si>
  <si>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</si>
  <si>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</si>
  <si>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</si>
  <si>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</si>
  <si>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</si>
  <si>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</si>
  <si>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</si>
  <si>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</si>
  <si>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</si>
  <si>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</si>
  <si>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</si>
  <si>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</si>
  <si>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</si>
  <si>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</si>
  <si>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</si>
  <si>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</si>
  <si>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</si>
  <si>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</si>
  <si>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</si>
  <si>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</si>
  <si>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</si>
  <si>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</si>
  <si>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</si>
  <si>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</si>
  <si>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</si>
  <si>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</si>
  <si>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</si>
  <si>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</si>
  <si>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</si>
  <si>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</si>
  <si>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</si>
  <si>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</si>
  <si>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</si>
  <si>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</si>
  <si>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</si>
  <si>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</si>
  <si>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</si>
  <si>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</si>
  <si>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</si>
  <si>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</si>
  <si>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</si>
  <si>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</si>
  <si>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</si>
  <si>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</si>
  <si>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</si>
  <si>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</si>
  <si>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</si>
  <si>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</si>
  <si>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</si>
  <si>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</si>
  <si>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</si>
  <si>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</si>
  <si>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</si>
  <si>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</si>
  <si>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</si>
  <si>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</si>
  <si>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</si>
  <si>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</si>
  <si>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</si>
  <si>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</si>
  <si>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</si>
  <si>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</si>
  <si>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</si>
  <si>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</si>
  <si>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</si>
  <si>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</si>
  <si>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</si>
  <si>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</si>
  <si>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</si>
  <si>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</si>
  <si>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</si>
  <si>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</si>
  <si>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</si>
  <si>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</si>
  <si>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</si>
  <si>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</si>
  <si>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</si>
  <si>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</si>
  <si>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</si>
  <si>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</si>
  <si>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</si>
  <si>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</si>
  <si>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</si>
  <si>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</si>
  <si>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</si>
  <si>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</si>
  <si>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</si>
  <si>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</si>
  <si>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</si>
  <si>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</si>
  <si>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</si>
  <si>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</si>
  <si>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</si>
  <si>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</si>
  <si>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</si>
  <si>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</si>
  <si>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</si>
  <si>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</si>
  <si>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</si>
  <si>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</si>
  <si>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</si>
  <si>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</si>
  <si>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</si>
  <si>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</si>
  <si>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</si>
  <si>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</si>
  <si>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</si>
  <si>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</si>
  <si>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</si>
  <si>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</si>
  <si>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</si>
  <si>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</si>
  <si>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</si>
  <si>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</si>
  <si>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</si>
  <si>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</si>
  <si>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</si>
  <si>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</si>
  <si>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</si>
  <si>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</si>
  <si>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</si>
  <si>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</si>
  <si>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</si>
  <si>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</si>
  <si>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</si>
  <si>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</si>
  <si>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</si>
  <si>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</si>
  <si>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</si>
  <si>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</si>
  <si>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</si>
  <si>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</si>
  <si>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</si>
  <si>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</si>
  <si>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</si>
  <si>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</si>
  <si>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</si>
  <si>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</si>
  <si>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</si>
  <si>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</si>
  <si>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</si>
  <si>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</si>
  <si>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</si>
  <si>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</si>
  <si>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</si>
  <si>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</si>
  <si>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</si>
  <si>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</si>
  <si>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</si>
  <si>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</si>
  <si>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</si>
  <si>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</si>
  <si>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</si>
  <si>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</si>
  <si>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</si>
  <si>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</si>
  <si>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</si>
  <si>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</si>
  <si>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</si>
  <si>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</si>
  <si>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</si>
  <si>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</si>
  <si>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</si>
  <si>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</si>
  <si>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</si>
  <si>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</si>
  <si>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</si>
  <si>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</si>
  <si>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</si>
  <si>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</si>
  <si>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</si>
  <si>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</si>
  <si>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</si>
  <si>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</si>
  <si>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</si>
  <si>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</si>
  <si>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</si>
  <si>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</si>
  <si>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</si>
  <si>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</si>
  <si>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</si>
  <si>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</si>
  <si>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</si>
  <si>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</si>
  <si>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</si>
  <si>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</si>
  <si>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</si>
  <si>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</si>
  <si>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</si>
  <si>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</si>
  <si>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</si>
  <si>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</si>
  <si>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</si>
  <si>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</si>
  <si>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</si>
  <si>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</si>
  <si>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</si>
  <si>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</si>
  <si>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</si>
  <si>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</si>
  <si>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</si>
  <si>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</si>
  <si>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</si>
  <si>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</si>
  <si>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</si>
  <si>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</si>
  <si>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</si>
  <si>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</si>
  <si>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</si>
  <si>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</si>
  <si>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</si>
  <si>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</si>
  <si>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</si>
  <si>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</si>
  <si>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</si>
  <si>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</si>
  <si>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</si>
  <si>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</si>
  <si>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</si>
  <si>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</si>
  <si>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</si>
  <si>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</si>
  <si>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</si>
  <si>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</si>
  <si>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</si>
  <si>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</si>
  <si>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</si>
  <si>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</si>
  <si>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</si>
  <si>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</si>
  <si>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</si>
  <si>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</si>
  <si>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</si>
  <si>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</si>
  <si>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</si>
  <si>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</si>
  <si>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</si>
  <si>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</si>
  <si>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</si>
  <si>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</si>
  <si>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</si>
  <si>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</si>
  <si>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</si>
  <si>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</si>
  <si>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</si>
  <si>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</si>
  <si>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</si>
  <si>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</si>
  <si>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</si>
  <si>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</si>
  <si>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</si>
  <si>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</si>
  <si>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</si>
  <si>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</si>
  <si>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</si>
  <si>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</si>
  <si>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</si>
  <si>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</si>
  <si>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</si>
  <si>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</si>
  <si>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</si>
  <si>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</si>
  <si>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</si>
  <si>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</si>
  <si>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</si>
  <si>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</si>
  <si>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</si>
  <si>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</si>
  <si>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</si>
  <si>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</si>
  <si>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</si>
  <si>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</si>
  <si>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</si>
  <si>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</si>
  <si>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</si>
  <si>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</si>
  <si>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</si>
  <si>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</si>
  <si>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</si>
  <si>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</si>
  <si>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</si>
  <si>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</si>
  <si>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</si>
  <si>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</si>
  <si>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</si>
  <si>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</si>
  <si>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</si>
  <si>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</si>
  <si>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</si>
  <si>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</si>
  <si>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</si>
  <si>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</si>
  <si>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</si>
  <si>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</si>
  <si>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</si>
  <si>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</si>
  <si>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</si>
  <si>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</si>
  <si>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</si>
  <si>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</si>
  <si>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</si>
  <si>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</si>
  <si>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</si>
  <si>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</si>
  <si>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</si>
  <si>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</si>
  <si>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</si>
  <si>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</si>
  <si>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</si>
  <si>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</si>
  <si>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</si>
  <si>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</si>
  <si>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</si>
  <si>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</si>
  <si>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</si>
  <si>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</si>
  <si>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</si>
  <si>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</si>
  <si>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</si>
  <si>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</si>
  <si>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</si>
  <si>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</si>
  <si>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</si>
  <si>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</si>
  <si>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</si>
  <si>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</si>
  <si>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</si>
  <si>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</si>
  <si>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</si>
  <si>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</si>
  <si>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</si>
  <si>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</si>
  <si>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</si>
  <si>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</si>
  <si>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</si>
  <si>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</si>
  <si>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</si>
  <si>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</si>
  <si>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</si>
  <si>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</si>
  <si>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</si>
  <si>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</si>
  <si>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</si>
  <si>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</si>
  <si>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</si>
  <si>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</si>
  <si>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</si>
  <si>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</si>
  <si>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</si>
  <si>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</si>
  <si>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</si>
  <si>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</si>
  <si>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</si>
  <si>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</si>
  <si>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</si>
  <si>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</si>
  <si>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</si>
  <si>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</si>
  <si>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</si>
  <si>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</si>
  <si>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</si>
  <si>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</si>
  <si>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</si>
  <si>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</si>
  <si>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</si>
  <si>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</si>
  <si>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</si>
  <si>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</si>
  <si>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</si>
  <si>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</si>
  <si>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</si>
  <si>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</si>
  <si>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</si>
  <si>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</si>
  <si>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</si>
  <si>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</si>
  <si>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</si>
  <si>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</si>
  <si>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</si>
  <si>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</si>
  <si>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</si>
  <si>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</si>
  <si>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</si>
  <si>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</si>
  <si>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</si>
  <si>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</si>
  <si>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</si>
  <si>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</si>
  <si>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</si>
  <si>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</si>
  <si>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</si>
  <si>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</si>
  <si>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</si>
  <si>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</si>
  <si>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</si>
  <si>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</si>
  <si>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</si>
  <si>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</si>
  <si>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</si>
  <si>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</si>
  <si>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</si>
  <si>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</si>
  <si>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</si>
  <si>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</si>
  <si>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</si>
  <si>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</si>
  <si>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</si>
  <si>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</si>
  <si>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</si>
  <si>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</si>
  <si>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</si>
  <si>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</si>
  <si>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</si>
  <si>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</si>
  <si>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</si>
  <si>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</si>
  <si>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</si>
  <si>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</si>
  <si>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</si>
  <si>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</si>
  <si>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</si>
  <si>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</si>
  <si>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</si>
  <si>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</si>
  <si>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</si>
  <si>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</si>
  <si>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</si>
  <si>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</si>
  <si>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</si>
  <si>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</si>
  <si>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</si>
  <si>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</si>
  <si>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</si>
  <si>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</si>
  <si>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</si>
  <si>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</si>
  <si>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</si>
  <si>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</si>
  <si>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</si>
  <si>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</si>
  <si>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</si>
  <si>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</si>
  <si>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</si>
  <si>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</si>
  <si>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</si>
  <si>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</si>
  <si>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</si>
  <si>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</si>
  <si>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</si>
  <si>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</si>
  <si>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</si>
  <si>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</si>
  <si>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</si>
  <si>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</si>
  <si>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</si>
  <si>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</si>
  <si>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</si>
  <si>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</si>
  <si>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</si>
  <si>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</si>
  <si>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</si>
  <si>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</si>
  <si>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</si>
  <si>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</si>
  <si>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</si>
  <si>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</si>
  <si>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</si>
  <si>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</si>
  <si>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</si>
  <si>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</si>
  <si>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</si>
  <si>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</si>
  <si>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</si>
  <si>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</si>
  <si>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</si>
  <si>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</si>
  <si>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</si>
  <si>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</si>
  <si>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</si>
  <si>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</si>
  <si>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</si>
  <si>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</si>
  <si>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</si>
  <si>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</si>
  <si>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</si>
  <si>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</si>
  <si>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</si>
  <si>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</si>
  <si>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</si>
  <si>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</si>
  <si>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</si>
  <si>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</si>
  <si>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</si>
  <si>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</si>
  <si>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</si>
  <si>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</si>
  <si>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</si>
  <si>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</si>
  <si>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</si>
  <si>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</si>
  <si>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</si>
  <si>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</si>
  <si>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</si>
  <si>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</si>
  <si>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</si>
  <si>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</si>
  <si>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</si>
  <si>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</si>
  <si>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</si>
  <si>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</si>
  <si>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</si>
  <si>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</si>
  <si>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</si>
  <si>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</si>
  <si>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</si>
  <si>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</si>
  <si>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</si>
  <si>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</si>
  <si>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</si>
  <si>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</si>
  <si>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</si>
  <si>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</si>
  <si>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</si>
  <si>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</si>
  <si>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</si>
  <si>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</si>
  <si>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</si>
  <si>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</si>
  <si>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</si>
  <si>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</si>
  <si>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</si>
  <si>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</si>
  <si>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</si>
  <si>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</si>
  <si>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</si>
  <si>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</si>
  <si>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</si>
  <si>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</si>
  <si>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</si>
  <si>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</si>
  <si>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</si>
  <si>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</si>
  <si>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</si>
  <si>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</si>
  <si>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</si>
  <si>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</si>
  <si>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</si>
  <si>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</si>
  <si>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</si>
  <si>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</si>
  <si>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</si>
  <si>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</si>
  <si>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</si>
  <si>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</si>
  <si>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</si>
  <si>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</si>
  <si>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</si>
  <si>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</si>
  <si>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</si>
  <si>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</si>
  <si>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</si>
  <si>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</si>
  <si>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</si>
  <si>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</si>
  <si>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</si>
  <si>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</si>
  <si>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</si>
  <si>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</si>
  <si>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</si>
  <si>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</si>
  <si>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</si>
  <si>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</si>
  <si>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</si>
  <si>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</si>
  <si>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</si>
  <si>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</si>
  <si>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</si>
  <si>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</si>
  <si>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</si>
  <si>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</si>
  <si>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</si>
  <si>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</si>
  <si>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</si>
  <si>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</si>
  <si>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</si>
  <si>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</si>
  <si>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</si>
  <si>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</si>
  <si>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</si>
  <si>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</si>
  <si>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</si>
  <si>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</si>
  <si>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</si>
  <si>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</si>
  <si>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</si>
  <si>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</si>
  <si>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</si>
  <si>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</si>
  <si>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</si>
  <si>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</si>
  <si>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</si>
  <si>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</si>
  <si>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</si>
  <si>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</si>
  <si>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</si>
  <si>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</si>
  <si>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</si>
  <si>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</si>
  <si>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</si>
  <si>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</si>
  <si>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</si>
  <si>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</si>
  <si>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</si>
  <si>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</si>
  <si>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</si>
  <si>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</si>
  <si>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</si>
  <si>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</si>
  <si>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</si>
  <si>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</si>
  <si>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</si>
  <si>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</si>
  <si>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</si>
  <si>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</si>
  <si>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</si>
  <si>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</si>
  <si>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</si>
  <si>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</si>
  <si>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</si>
  <si>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</si>
  <si>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</si>
  <si>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</si>
  <si>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</si>
  <si>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</si>
  <si>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</si>
  <si>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</si>
  <si>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</si>
  <si>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</si>
  <si>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</si>
  <si>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</si>
  <si>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</si>
  <si>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</si>
  <si>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</si>
  <si>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</si>
  <si>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</si>
  <si>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</si>
  <si>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</si>
  <si>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</si>
  <si>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</si>
  <si>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</si>
  <si>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</si>
  <si>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</si>
  <si>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</si>
  <si>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</si>
  <si>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</si>
  <si>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</si>
  <si>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</si>
  <si>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</si>
  <si>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</si>
  <si>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</si>
  <si>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</si>
  <si>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</si>
  <si>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</si>
  <si>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</si>
  <si>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</si>
  <si>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</si>
  <si>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</si>
  <si>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</si>
  <si>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</si>
  <si>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</si>
  <si>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</si>
  <si>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</si>
  <si>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</si>
  <si>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</si>
  <si>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</si>
  <si>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</si>
  <si>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</si>
  <si>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</si>
  <si>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</si>
  <si>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</si>
  <si>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</si>
  <si>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</si>
  <si>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</si>
  <si>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</si>
  <si>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</si>
  <si>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</si>
  <si>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</si>
  <si>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</si>
  <si>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</si>
  <si>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</si>
  <si>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</si>
  <si>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</si>
  <si>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</si>
  <si>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</si>
  <si>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</si>
  <si>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</si>
  <si>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</si>
  <si>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</si>
  <si>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</si>
  <si>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</si>
  <si>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</si>
  <si>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</si>
  <si>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</si>
  <si>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</si>
  <si>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</si>
  <si>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</si>
  <si>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</si>
  <si>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</si>
  <si>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</si>
  <si>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</si>
  <si>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</si>
  <si>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</si>
  <si>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</si>
  <si>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</si>
  <si>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</si>
  <si>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</si>
  <si>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</si>
  <si>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</si>
  <si>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</si>
  <si>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</si>
  <si>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</si>
  <si>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</si>
  <si>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</si>
  <si>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</si>
  <si>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</si>
  <si>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</si>
  <si>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</si>
  <si>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</si>
  <si>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</si>
  <si>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</si>
  <si>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</si>
  <si>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</si>
  <si>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</si>
  <si>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</si>
  <si>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</si>
  <si>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</si>
  <si>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</si>
  <si>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</si>
  <si>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</si>
  <si>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</si>
  <si>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</si>
  <si>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</si>
  <si>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</si>
  <si>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</si>
  <si>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</si>
  <si>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</si>
  <si>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</si>
  <si>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</si>
  <si>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</si>
  <si>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</si>
  <si>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</si>
  <si>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</si>
  <si>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</si>
  <si>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</si>
  <si>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</si>
  <si>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</si>
  <si>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</si>
  <si>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</si>
  <si>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</si>
  <si>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</si>
  <si>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</si>
  <si>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</si>
  <si>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</si>
  <si>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</si>
  <si>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</si>
  <si>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</si>
  <si>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</si>
  <si>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</si>
  <si>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</si>
  <si>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</si>
  <si>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</si>
  <si>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</si>
  <si>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</si>
  <si>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</si>
  <si>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</si>
  <si>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</si>
  <si>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</si>
  <si>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</si>
  <si>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</si>
  <si>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</si>
  <si>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</si>
  <si>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</si>
  <si>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</si>
  <si>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</si>
  <si>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</si>
  <si>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</si>
  <si>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</si>
  <si>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</si>
  <si>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</si>
  <si>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</si>
  <si>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</si>
  <si>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</si>
  <si>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</si>
  <si>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</si>
  <si>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</si>
  <si>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</si>
  <si>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</si>
  <si>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</si>
  <si>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</si>
  <si>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</si>
  <si>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</si>
  <si>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</si>
  <si>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</si>
  <si>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</si>
  <si>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</si>
  <si>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</si>
  <si>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</si>
  <si>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</si>
  <si>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</si>
  <si>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</si>
  <si>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</si>
  <si>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</si>
  <si>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</si>
  <si>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</si>
  <si>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</si>
  <si>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</si>
  <si>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</si>
  <si>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</si>
  <si>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</si>
  <si>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</si>
  <si>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</si>
  <si>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</si>
  <si>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</si>
  <si>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</si>
  <si>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</si>
  <si>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</si>
  <si>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</si>
  <si>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</si>
  <si>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</si>
  <si>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</si>
  <si>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</si>
  <si>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</si>
  <si>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</si>
  <si>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</si>
  <si>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</si>
  <si>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</si>
  <si>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</si>
  <si>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</si>
  <si>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</si>
  <si>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</si>
  <si>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</si>
  <si>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</si>
  <si>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</si>
  <si>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</si>
  <si>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</si>
  <si>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</si>
  <si>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</si>
  <si>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</si>
  <si>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</si>
  <si>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</si>
  <si>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</si>
  <si>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</si>
  <si>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</si>
  <si>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</si>
  <si>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</si>
  <si>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</si>
  <si>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</si>
  <si>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</si>
  <si>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</si>
  <si>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</si>
  <si>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</si>
  <si>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</si>
  <si>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</si>
  <si>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</si>
  <si>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</si>
  <si>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</si>
  <si>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</si>
  <si>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</si>
  <si>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</si>
  <si>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</si>
  <si>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</si>
  <si>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</si>
  <si>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</si>
  <si>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</si>
  <si>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</si>
  <si>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</si>
  <si>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</si>
  <si>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</si>
  <si>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</si>
  <si>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</si>
  <si>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</si>
  <si>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</si>
  <si>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</si>
  <si>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</si>
  <si>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</si>
  <si>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</si>
  <si>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</si>
  <si>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</si>
  <si>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</si>
  <si>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</si>
  <si>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</si>
  <si>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</si>
  <si>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</si>
  <si>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</si>
  <si>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</si>
  <si>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</si>
  <si>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</si>
  <si>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</si>
  <si>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</si>
  <si>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</si>
  <si>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</si>
  <si>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</si>
  <si>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</si>
  <si>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</si>
  <si>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</si>
  <si>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</si>
  <si>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</si>
  <si>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</si>
  <si>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</si>
  <si>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</si>
  <si>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</si>
  <si>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</si>
  <si>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</si>
  <si>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</si>
  <si>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</si>
  <si>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</si>
  <si>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</si>
  <si>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</si>
  <si>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</si>
  <si>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</si>
  <si>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</si>
  <si>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</si>
  <si>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</si>
  <si>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</si>
  <si>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</si>
  <si>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</si>
  <si>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</si>
  <si>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</si>
  <si>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</si>
  <si>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</si>
  <si>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</si>
  <si>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</si>
  <si>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</si>
  <si>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</si>
  <si>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</si>
  <si>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</si>
  <si>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</si>
  <si>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</si>
  <si>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</si>
  <si>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</si>
  <si>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</si>
  <si>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</si>
  <si>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</si>
  <si>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</si>
  <si>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</si>
  <si>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</si>
  <si>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</si>
  <si>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</si>
  <si>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</si>
  <si>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</si>
  <si>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</si>
  <si>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</si>
  <si>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</si>
  <si>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</si>
  <si>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</si>
  <si>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</si>
  <si>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</si>
  <si>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</si>
  <si>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</si>
  <si>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</si>
  <si>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</si>
  <si>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</si>
  <si>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</si>
  <si>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</si>
  <si>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</si>
  <si>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</si>
  <si>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</si>
  <si>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</si>
  <si>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</si>
  <si>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</si>
  <si>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</si>
  <si>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</si>
  <si>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</si>
  <si>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</si>
  <si>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</si>
  <si>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</si>
  <si>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</si>
  <si>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</si>
  <si>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</si>
  <si>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</si>
  <si>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</si>
  <si>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</si>
  <si>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</si>
  <si>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</si>
  <si>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</si>
  <si>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</si>
  <si>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</si>
  <si>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</si>
  <si>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</si>
  <si>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</si>
  <si>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</si>
  <si>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</si>
  <si>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</si>
  <si>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</si>
  <si>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</si>
  <si>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</si>
  <si>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</si>
  <si>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</si>
  <si>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</si>
  <si>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</si>
  <si>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</si>
  <si>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</si>
  <si>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</si>
  <si>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</si>
  <si>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</si>
  <si>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</si>
  <si>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</si>
  <si>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</si>
  <si>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</si>
  <si>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</si>
  <si>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</si>
  <si>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</si>
  <si>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</si>
  <si>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</si>
  <si>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</si>
  <si>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</si>
  <si>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</si>
  <si>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</si>
  <si>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</si>
  <si>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</si>
  <si>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</si>
  <si>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</si>
  <si>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</si>
  <si>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</si>
  <si>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</si>
  <si>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</si>
  <si>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</si>
  <si>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</si>
  <si>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</si>
  <si>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</si>
  <si>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</si>
  <si>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</si>
  <si>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</si>
  <si>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</si>
  <si>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</si>
  <si>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</si>
  <si>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</si>
  <si>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</si>
  <si>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</si>
  <si>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</si>
  <si>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</si>
  <si>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</si>
  <si>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</si>
  <si>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</si>
  <si>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</si>
  <si>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</si>
  <si>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</si>
  <si>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</si>
  <si>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</si>
  <si>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</si>
  <si>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</si>
  <si>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</si>
  <si>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</si>
  <si>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</si>
  <si>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</si>
  <si>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</si>
  <si>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</si>
  <si>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</si>
  <si>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</si>
  <si>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</si>
  <si>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</si>
  <si>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</si>
  <si>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</si>
  <si>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</si>
  <si>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</si>
  <si>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</si>
  <si>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</si>
  <si>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</si>
  <si>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</si>
  <si>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</si>
  <si>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</si>
  <si>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</si>
  <si>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</si>
  <si>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</si>
  <si>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</si>
  <si>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</si>
  <si>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</si>
  <si>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</si>
  <si>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</si>
  <si>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</si>
  <si>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</si>
  <si>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</si>
  <si>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</si>
  <si>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</si>
  <si>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</si>
  <si>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</si>
  <si>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</si>
  <si>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</si>
  <si>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</si>
  <si>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</si>
  <si>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</si>
  <si>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</si>
  <si>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</si>
  <si>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</si>
  <si>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</si>
  <si>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</si>
  <si>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</si>
  <si>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</si>
  <si>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</si>
  <si>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</si>
  <si>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</si>
  <si>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</si>
  <si>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</si>
  <si>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</si>
  <si>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</si>
  <si>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</si>
  <si>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</si>
  <si>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</si>
  <si>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</si>
  <si>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</si>
  <si>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</si>
  <si>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</si>
  <si>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</si>
  <si>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</si>
  <si>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</si>
  <si>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</si>
  <si>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</si>
  <si>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</si>
  <si>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</si>
  <si>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</si>
  <si>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</si>
  <si>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</si>
  <si>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</si>
  <si>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</si>
  <si>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</si>
  <si>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</si>
  <si>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</si>
  <si>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</si>
  <si>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</si>
  <si>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</si>
  <si>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</si>
  <si>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</si>
  <si>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</si>
  <si>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</si>
  <si>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</si>
  <si>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</si>
  <si>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</si>
  <si>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</si>
  <si>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</si>
  <si>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</si>
  <si>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</si>
  <si>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</si>
  <si>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</si>
  <si>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</si>
  <si>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</si>
  <si>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</si>
  <si>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</si>
  <si>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</si>
  <si>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</si>
  <si>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</si>
  <si>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</si>
  <si>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</si>
  <si>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</si>
  <si>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</si>
  <si>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</si>
  <si>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</si>
  <si>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</si>
  <si>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</si>
  <si>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</si>
  <si>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</si>
  <si>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</si>
  <si>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</si>
  <si>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</si>
  <si>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</si>
  <si>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</si>
  <si>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</si>
  <si>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</si>
  <si>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</si>
  <si>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</si>
  <si>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</si>
  <si>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</si>
  <si>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</si>
  <si>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</si>
  <si>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</si>
  <si>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</si>
  <si>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</si>
  <si>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</si>
  <si>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</si>
  <si>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</si>
  <si>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</si>
  <si>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</si>
  <si>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</si>
  <si>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</si>
  <si>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</si>
  <si>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</si>
  <si>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</si>
  <si>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</si>
  <si>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</si>
  <si>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</si>
  <si>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</si>
  <si>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</si>
  <si>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</si>
  <si>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</si>
  <si>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</si>
  <si>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</si>
  <si>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</si>
  <si>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</si>
  <si>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</si>
  <si>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</si>
  <si>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</si>
  <si>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</si>
  <si>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</si>
  <si>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</si>
  <si>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</si>
  <si>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</si>
  <si>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</si>
  <si>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</si>
  <si>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</si>
  <si>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</si>
  <si>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</si>
  <si>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</si>
  <si>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</si>
  <si>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</si>
  <si>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</si>
  <si>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</si>
  <si>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</si>
  <si>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</si>
  <si>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</si>
  <si>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</si>
  <si>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</si>
  <si>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</si>
  <si>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</si>
  <si>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</si>
  <si>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</si>
  <si>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</si>
  <si>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</si>
  <si>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</si>
  <si>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</si>
  <si>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</si>
  <si>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</si>
  <si>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</si>
  <si>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</si>
  <si>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</si>
  <si>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</si>
  <si>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</si>
  <si>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</si>
  <si>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</si>
  <si>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</si>
  <si>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</si>
  <si>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</si>
  <si>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</si>
  <si>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</si>
  <si>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</si>
  <si>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</si>
  <si>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</si>
  <si>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</si>
  <si>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</si>
  <si>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</si>
  <si>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</si>
  <si>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</si>
  <si>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</si>
  <si>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</si>
  <si>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</si>
  <si>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</si>
  <si>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</si>
  <si>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</si>
  <si>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</si>
  <si>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</si>
  <si>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</si>
  <si>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</si>
  <si>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</si>
  <si>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</si>
  <si>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</si>
  <si>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</si>
  <si>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</si>
  <si>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</si>
  <si>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</si>
  <si>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</si>
  <si>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</si>
  <si>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</si>
  <si>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</si>
  <si>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</si>
  <si>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</si>
  <si>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</si>
  <si>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</si>
  <si>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</si>
  <si>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</si>
  <si>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</si>
  <si>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</si>
  <si>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</si>
  <si>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</si>
  <si>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</si>
  <si>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</si>
  <si>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</si>
  <si>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</si>
  <si>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</si>
  <si>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</si>
  <si>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</si>
  <si>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</si>
  <si>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</si>
  <si>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</si>
  <si>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</si>
  <si>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</si>
  <si>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</si>
  <si>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</si>
  <si>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</si>
  <si>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</si>
  <si>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</si>
  <si>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</si>
  <si>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</si>
  <si>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</si>
  <si>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</si>
  <si>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</si>
  <si>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</si>
  <si>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</si>
  <si>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</si>
  <si>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</si>
  <si>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</si>
  <si>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</si>
  <si>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</si>
  <si>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</si>
  <si>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</si>
  <si>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</si>
  <si>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</si>
  <si>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</si>
  <si>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</si>
  <si>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</si>
  <si>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</si>
  <si>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</si>
  <si>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</si>
  <si>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</si>
  <si>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</si>
  <si>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</si>
  <si>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</si>
  <si>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</si>
  <si>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</si>
  <si>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</si>
  <si>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</si>
  <si>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</si>
  <si>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</si>
  <si>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</si>
  <si>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</si>
  <si>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</si>
  <si>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</si>
  <si>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</si>
  <si>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</si>
  <si>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</si>
  <si>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</si>
  <si>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</si>
  <si>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</si>
  <si>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</si>
  <si>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</si>
  <si>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</si>
  <si>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</si>
  <si>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</si>
  <si>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</si>
  <si>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</si>
  <si>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</si>
  <si>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</si>
  <si>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</si>
  <si>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</si>
  <si>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</si>
  <si>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</si>
  <si>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</si>
  <si>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</si>
  <si>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</si>
  <si>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</si>
  <si>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</si>
  <si>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</si>
  <si>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</si>
  <si>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</si>
  <si>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</si>
  <si>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</si>
  <si>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</si>
  <si>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</si>
  <si>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</si>
  <si>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</si>
  <si>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</si>
  <si>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</si>
  <si>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</si>
  <si>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</si>
  <si>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</si>
  <si>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</si>
  <si>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</si>
  <si>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</si>
  <si>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</si>
  <si>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</si>
  <si>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</si>
  <si>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</si>
  <si>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</si>
  <si>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</si>
  <si>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</si>
  <si>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</si>
  <si>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</si>
  <si>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</si>
  <si>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</si>
  <si>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</si>
  <si>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</si>
  <si>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</si>
  <si>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</si>
  <si>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</si>
  <si>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</si>
  <si>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</si>
  <si>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</si>
  <si>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</si>
  <si>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</si>
  <si>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</si>
  <si>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</si>
  <si>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</si>
  <si>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</si>
  <si>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</si>
  <si>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</si>
  <si>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</si>
  <si>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</si>
  <si>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</si>
  <si>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</si>
  <si>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</si>
  <si>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</si>
  <si>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</si>
  <si>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</si>
  <si>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</si>
  <si>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</si>
  <si>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</si>
  <si>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</si>
  <si>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</si>
  <si>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</si>
  <si>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</si>
  <si>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</si>
  <si>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</si>
  <si>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</si>
  <si>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</si>
  <si>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</si>
  <si>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</si>
  <si>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</si>
  <si>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</si>
  <si>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</si>
  <si>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</si>
  <si>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</si>
  <si>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</si>
  <si>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</si>
  <si>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</si>
  <si>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</si>
  <si>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</si>
  <si>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</si>
  <si>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</si>
  <si>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</si>
  <si>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</si>
  <si>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</si>
  <si>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</si>
  <si>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</si>
  <si>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</si>
  <si>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</si>
  <si>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</si>
  <si>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</si>
  <si>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</si>
  <si>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</si>
  <si>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</si>
  <si>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</si>
  <si>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</si>
  <si>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</si>
  <si>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</si>
  <si>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</si>
  <si>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</si>
  <si>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</si>
  <si>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</si>
  <si>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</si>
  <si>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</si>
  <si>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</si>
  <si>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</si>
  <si>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</si>
  <si>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</si>
  <si>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</si>
  <si>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</si>
  <si>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</si>
  <si>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</si>
  <si>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</si>
  <si>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</si>
  <si>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</si>
  <si>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</si>
  <si>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</si>
  <si>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</si>
  <si>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</si>
  <si>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</si>
  <si>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</si>
  <si>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</si>
  <si>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</si>
  <si>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</si>
  <si>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</si>
  <si>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</si>
  <si>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</si>
  <si>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</si>
  <si>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</si>
  <si>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</si>
  <si>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</si>
  <si>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</si>
  <si>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</si>
  <si>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</si>
  <si>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</si>
  <si>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</si>
  <si>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</si>
  <si>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</si>
  <si>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</si>
  <si>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</si>
  <si>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</si>
  <si>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</si>
  <si>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</si>
  <si>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</si>
  <si>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</si>
  <si>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</si>
  <si>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</si>
  <si>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</si>
  <si>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</si>
  <si>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</si>
  <si>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</si>
  <si>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</si>
  <si>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</si>
  <si>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</si>
  <si>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</si>
  <si>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</si>
  <si>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</si>
  <si>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</si>
  <si>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</si>
  <si>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</si>
  <si>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</si>
  <si>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</si>
  <si>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</si>
  <si>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</si>
  <si>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</si>
  <si>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</si>
  <si>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</si>
  <si>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</si>
  <si>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</si>
  <si>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</si>
  <si>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</si>
  <si>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</si>
  <si>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</si>
  <si>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</si>
  <si>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</si>
  <si>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</si>
  <si>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</si>
  <si>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</si>
  <si>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</si>
  <si>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</si>
  <si>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</si>
  <si>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</si>
  <si>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</si>
  <si>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</si>
  <si>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</si>
  <si>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</si>
  <si>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</si>
  <si>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</si>
  <si>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</si>
  <si>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</si>
  <si>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</si>
  <si>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</si>
  <si>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</si>
  <si>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</si>
  <si>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</si>
  <si>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</si>
  <si>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</si>
  <si>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</si>
  <si>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</si>
  <si>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</si>
  <si>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</si>
  <si>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</si>
  <si>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</si>
  <si>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</si>
  <si>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</si>
  <si>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</si>
  <si>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</si>
  <si>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</si>
  <si>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</si>
  <si>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</si>
  <si>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</si>
  <si>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</si>
  <si>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</si>
  <si>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</si>
  <si>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</si>
  <si>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</si>
  <si>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</si>
  <si>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</si>
  <si>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</si>
  <si>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</si>
  <si>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</si>
  <si>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</si>
  <si>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</si>
  <si>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</si>
  <si>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</si>
  <si>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</si>
  <si>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</si>
  <si>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</si>
  <si>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</si>
  <si>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</si>
  <si>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</si>
  <si>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</si>
  <si>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</si>
  <si>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</si>
  <si>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</si>
  <si>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</si>
  <si>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</si>
  <si>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</si>
  <si>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</si>
  <si>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</si>
  <si>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</si>
  <si>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</si>
  <si>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</si>
  <si>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</si>
  <si>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</si>
  <si>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</si>
  <si>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</si>
  <si>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</si>
  <si>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</si>
  <si>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</si>
  <si>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</si>
  <si>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</si>
  <si>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</si>
  <si>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</si>
  <si>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</si>
  <si>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</si>
  <si>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</si>
  <si>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</si>
  <si>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</si>
  <si>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</si>
  <si>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</si>
  <si>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</si>
  <si>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</si>
  <si>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</si>
  <si>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</si>
  <si>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</si>
  <si>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</si>
  <si>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</si>
  <si>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</si>
  <si>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</si>
  <si>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</si>
  <si>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</si>
  <si>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</si>
  <si>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</si>
  <si>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</si>
  <si>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</si>
  <si>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</si>
  <si>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</si>
  <si>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</si>
  <si>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</si>
  <si>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</si>
  <si>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</si>
  <si>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</si>
  <si>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</si>
  <si>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</si>
  <si>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</si>
  <si>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</si>
  <si>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</si>
  <si>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</si>
  <si>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</si>
  <si>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</si>
  <si>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</si>
  <si>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</si>
  <si>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</si>
  <si>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</si>
  <si>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</si>
  <si>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</si>
  <si>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</si>
  <si>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</si>
  <si>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</si>
  <si>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</si>
  <si>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</si>
  <si>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</si>
  <si>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</si>
  <si>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</si>
  <si>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</si>
  <si>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</si>
  <si>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</si>
  <si>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</si>
  <si>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</si>
  <si>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</si>
  <si>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</si>
  <si>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</si>
  <si>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</si>
  <si>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</si>
  <si>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</si>
  <si>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</si>
  <si>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</si>
  <si>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</si>
  <si>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</si>
  <si>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</si>
  <si>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</si>
  <si>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</si>
  <si>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</si>
  <si>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</si>
  <si>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</si>
  <si>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</si>
  <si>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</si>
  <si>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</si>
  <si>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</si>
  <si>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</si>
  <si>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</si>
  <si>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</si>
  <si>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</si>
  <si>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</si>
  <si>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</si>
  <si>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</si>
  <si>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</si>
  <si>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</si>
  <si>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</si>
  <si>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</si>
  <si>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</si>
  <si>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</si>
  <si>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</si>
  <si>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</si>
  <si>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</si>
  <si>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</si>
  <si>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</si>
  <si>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</si>
  <si>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</si>
  <si>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</si>
  <si>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</si>
  <si>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</si>
  <si>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</si>
  <si>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</si>
  <si>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</si>
  <si>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</si>
  <si>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</si>
  <si>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</si>
  <si>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</si>
  <si>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</si>
  <si>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</si>
  <si>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</si>
  <si>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</si>
  <si>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</si>
  <si>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</si>
  <si>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</si>
  <si>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</si>
  <si>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</si>
  <si>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</si>
  <si>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</si>
  <si>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</si>
  <si>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</si>
  <si>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</si>
  <si>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</si>
  <si>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</si>
  <si>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</si>
  <si>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</si>
  <si>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</si>
  <si>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</si>
  <si>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</si>
  <si>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</si>
  <si>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</si>
  <si>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</si>
  <si>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</si>
  <si>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</si>
  <si>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</si>
  <si>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</si>
  <si>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</si>
  <si>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</si>
  <si>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</si>
  <si>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</si>
  <si>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</si>
  <si>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</si>
  <si>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</si>
  <si>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</si>
  <si>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</si>
  <si>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</si>
  <si>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</si>
  <si>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</si>
  <si>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</si>
  <si>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</si>
  <si>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</si>
  <si>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</si>
  <si>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</si>
  <si>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</si>
  <si>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</si>
  <si>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</si>
  <si>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</si>
  <si>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</si>
  <si>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</si>
  <si>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</si>
  <si>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</si>
  <si>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</si>
  <si>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</si>
  <si>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</si>
  <si>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</si>
  <si>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</si>
  <si>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</si>
  <si>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</si>
  <si>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</si>
  <si>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</si>
  <si>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</si>
  <si>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</si>
  <si>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</si>
  <si>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</si>
  <si>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</si>
  <si>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</si>
  <si>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</si>
  <si>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</si>
  <si>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</si>
  <si>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</si>
  <si>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</si>
  <si>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</si>
  <si>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</si>
  <si>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</si>
  <si>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</si>
  <si>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</si>
  <si>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</si>
  <si>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</si>
  <si>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</si>
  <si>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</si>
  <si>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</si>
  <si>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</si>
  <si>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</si>
  <si>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</si>
  <si>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</si>
  <si>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</si>
  <si>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</si>
  <si>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</si>
  <si>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</si>
  <si>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</si>
  <si>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</si>
  <si>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</si>
  <si>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</si>
  <si>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</si>
  <si>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</si>
  <si>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</si>
  <si>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</si>
  <si>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</si>
  <si>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</si>
  <si>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</si>
  <si>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</si>
  <si>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</si>
  <si>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</si>
  <si>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</si>
  <si>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</si>
  <si>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</si>
  <si>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</si>
  <si>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</si>
  <si>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</si>
  <si>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</si>
  <si>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</si>
  <si>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</si>
  <si>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</si>
  <si>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</si>
  <si>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</si>
  <si>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</si>
  <si>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</si>
  <si>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</si>
  <si>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</si>
  <si>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</si>
  <si>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</si>
  <si>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</si>
  <si>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</si>
  <si>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</si>
  <si>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</si>
  <si>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</si>
  <si>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</si>
  <si>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</si>
  <si>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</si>
  <si>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</si>
  <si>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</si>
  <si>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</si>
  <si>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</si>
  <si>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</si>
  <si>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</si>
  <si>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</si>
  <si>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</si>
  <si>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</si>
  <si>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</si>
  <si>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</si>
  <si>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</si>
  <si>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</si>
  <si>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</si>
  <si>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</si>
  <si>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</si>
  <si>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</si>
  <si>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</si>
  <si>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</si>
  <si>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</si>
  <si>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</si>
  <si>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</si>
  <si>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</si>
  <si>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</si>
  <si>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</si>
  <si>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</si>
  <si>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</si>
  <si>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</si>
  <si>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</si>
  <si>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</si>
  <si>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</si>
  <si>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</si>
  <si>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</si>
  <si>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</si>
  <si>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</si>
  <si>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</si>
  <si>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</si>
  <si>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</si>
  <si>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</si>
  <si>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</si>
  <si>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</si>
  <si>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</si>
  <si>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</si>
  <si>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</si>
  <si>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</si>
  <si>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</si>
  <si>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</si>
  <si>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</si>
  <si>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</si>
  <si>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</si>
  <si>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</si>
  <si>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</si>
  <si>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</si>
  <si>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</si>
  <si>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</si>
  <si>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</si>
  <si>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</si>
  <si>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</si>
  <si>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</si>
  <si>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</si>
  <si>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</si>
  <si>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</si>
  <si>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</si>
  <si>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</si>
  <si>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</si>
  <si>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</si>
  <si>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</si>
  <si>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</si>
  <si>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</si>
  <si>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</si>
  <si>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</si>
  <si>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</si>
  <si>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</si>
  <si>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</si>
  <si>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</si>
  <si>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</si>
  <si>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</si>
  <si>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</si>
  <si>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</si>
  <si>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</si>
  <si>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</si>
  <si>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</si>
  <si>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</si>
  <si>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</si>
  <si>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</si>
  <si>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</si>
  <si>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</si>
  <si>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</si>
  <si>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</si>
  <si>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</si>
  <si>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</si>
  <si>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</si>
  <si>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</si>
  <si>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</si>
  <si>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</si>
  <si>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</si>
  <si>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</si>
  <si>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</si>
  <si>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</si>
  <si>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</si>
  <si>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</si>
  <si>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</si>
  <si>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</si>
  <si>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</si>
  <si>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</si>
  <si>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</si>
  <si>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</si>
  <si>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</si>
  <si>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</si>
  <si>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</si>
  <si>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</si>
  <si>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</si>
  <si>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</si>
  <si>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</si>
  <si>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</si>
  <si>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</si>
  <si>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</si>
  <si>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</si>
  <si>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</si>
  <si>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</si>
  <si>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</si>
  <si>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</si>
  <si>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</si>
  <si>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</si>
  <si>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</si>
  <si>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</si>
  <si>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</si>
  <si>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</si>
  <si>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</si>
  <si>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</si>
  <si>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</si>
  <si>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</si>
  <si>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</si>
  <si>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</si>
  <si>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</si>
  <si>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</si>
  <si>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</si>
  <si>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</si>
  <si>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</si>
  <si>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</si>
  <si>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</si>
  <si>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</si>
  <si>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</si>
  <si>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</si>
  <si>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</si>
  <si>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</si>
  <si>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</si>
  <si>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</si>
  <si>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</si>
  <si>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</si>
  <si>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</si>
  <si>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</si>
  <si>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</si>
  <si>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</si>
  <si>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</si>
  <si>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</si>
  <si>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</si>
  <si>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</si>
  <si>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</si>
  <si>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</si>
  <si>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</si>
  <si>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</si>
  <si>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</si>
  <si>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</si>
  <si>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</si>
  <si>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</si>
  <si>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</si>
  <si>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</si>
  <si>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</si>
  <si>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</si>
  <si>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</si>
  <si>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</si>
  <si>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</si>
  <si>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</si>
  <si>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</si>
  <si>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</si>
  <si>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</si>
  <si>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</si>
  <si>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</si>
  <si>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</si>
  <si>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</si>
  <si>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</si>
  <si>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</si>
  <si>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</si>
  <si>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</si>
  <si>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</si>
  <si>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</si>
  <si>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</si>
  <si>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</si>
  <si>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</si>
  <si>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</si>
  <si>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</si>
  <si>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</si>
  <si>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</si>
  <si>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</si>
  <si>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</si>
  <si>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</si>
  <si>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</si>
  <si>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</si>
  <si>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</si>
  <si>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</si>
  <si>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</si>
  <si>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</si>
  <si>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</si>
  <si>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</si>
  <si>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</si>
  <si>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</si>
  <si>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</si>
  <si>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</si>
  <si>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</si>
  <si>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</si>
  <si>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</si>
  <si>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</si>
  <si>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</si>
  <si>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</si>
  <si>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</si>
  <si>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</si>
  <si>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</si>
  <si>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</si>
  <si>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</si>
  <si>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</si>
  <si>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</si>
  <si>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</si>
  <si>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</si>
  <si>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</si>
  <si>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</si>
  <si>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</si>
  <si>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</si>
  <si>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</si>
  <si>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</si>
  <si>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</si>
  <si>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</si>
  <si>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</si>
  <si>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</si>
  <si>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</si>
  <si>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</si>
  <si>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</si>
  <si>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</si>
  <si>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</si>
  <si>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</si>
  <si>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</si>
  <si>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</si>
  <si>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</si>
  <si>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</si>
  <si>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</si>
  <si>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</si>
  <si>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</si>
  <si>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</si>
  <si>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</si>
  <si>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</si>
  <si>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</si>
  <si>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</si>
  <si>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</si>
  <si>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</si>
  <si>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</si>
  <si>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</si>
  <si>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</si>
  <si>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</si>
  <si>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</si>
  <si>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</si>
  <si>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</si>
  <si>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</si>
  <si>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</si>
  <si>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</si>
  <si>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</si>
  <si>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</si>
  <si>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</si>
  <si>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</si>
  <si>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</si>
  <si>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</si>
  <si>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</si>
  <si>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</si>
  <si>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</si>
  <si>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</si>
  <si>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</si>
  <si>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</si>
  <si>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</si>
  <si>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</si>
  <si>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</si>
  <si>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</si>
  <si>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</si>
  <si>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</si>
  <si>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</si>
  <si>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</si>
  <si>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</si>
  <si>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</si>
  <si>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</si>
  <si>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</si>
  <si>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</si>
  <si>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</si>
  <si>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</si>
  <si>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</si>
  <si>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</si>
  <si>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</si>
  <si>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</si>
  <si>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</si>
  <si>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</si>
  <si>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</si>
  <si>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</si>
  <si>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</si>
  <si>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</si>
  <si>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</si>
  <si>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</si>
  <si>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</si>
  <si>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</si>
  <si>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</si>
  <si>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</si>
  <si>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</si>
  <si>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</si>
  <si>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</si>
  <si>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</si>
  <si>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</si>
  <si>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</si>
  <si>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</si>
  <si>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</si>
  <si>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</si>
  <si>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</si>
  <si>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</si>
  <si>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</si>
  <si>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</si>
  <si>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</si>
  <si>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</si>
  <si>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</si>
  <si>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</si>
  <si>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</si>
  <si>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</si>
  <si>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</si>
  <si>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</si>
  <si>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</si>
  <si>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</si>
  <si>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</si>
  <si>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</si>
  <si>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</si>
  <si>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</si>
  <si>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</si>
  <si>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</si>
  <si>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</si>
  <si>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</si>
  <si>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</si>
  <si>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</si>
  <si>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</si>
  <si>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</si>
  <si>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</si>
  <si>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</si>
  <si>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</si>
  <si>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</si>
  <si>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</si>
  <si>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</si>
  <si>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</si>
  <si>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</si>
  <si>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</si>
  <si>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</si>
  <si>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</si>
  <si>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</si>
  <si>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</si>
  <si>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</si>
  <si>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</si>
  <si>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</si>
  <si>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</si>
  <si>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</si>
  <si>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</si>
  <si>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</si>
  <si>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</si>
  <si>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</si>
  <si>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</si>
  <si>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</si>
  <si>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</si>
  <si>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</si>
  <si>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</si>
  <si>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</si>
  <si>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</si>
  <si>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</si>
  <si>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</si>
  <si>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</si>
  <si>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</si>
  <si>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</si>
  <si>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</si>
  <si>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</si>
  <si>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</si>
  <si>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</si>
  <si>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</si>
  <si>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</si>
  <si>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</si>
  <si>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</si>
  <si>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</si>
  <si>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</si>
  <si>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</si>
  <si>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</si>
  <si>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</si>
  <si>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</si>
  <si>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</si>
  <si>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</si>
  <si>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</si>
  <si>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</si>
  <si>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</si>
  <si>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</si>
  <si>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</si>
  <si>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</si>
  <si>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</si>
  <si>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</si>
  <si>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</si>
  <si>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</si>
  <si>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</si>
  <si>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</si>
  <si>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</si>
  <si>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</si>
  <si>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</si>
  <si>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</si>
  <si>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</si>
  <si>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</si>
  <si>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</si>
  <si>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</si>
  <si>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</si>
  <si>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</si>
  <si>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</si>
  <si>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</si>
  <si>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</si>
  <si>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</si>
  <si>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</si>
  <si>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</si>
  <si>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</si>
  <si>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</si>
  <si>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</si>
  <si>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</si>
  <si>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</si>
  <si>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</si>
  <si>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</si>
  <si>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</si>
  <si>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</si>
  <si>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</si>
  <si>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</si>
  <si>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</si>
  <si>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</si>
  <si>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</si>
  <si>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</si>
  <si>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</si>
  <si>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</si>
  <si>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</si>
  <si>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</si>
  <si>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</si>
  <si>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</si>
  <si>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</si>
  <si>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</si>
  <si>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</si>
  <si>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</si>
  <si>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</si>
  <si>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</si>
  <si>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</si>
  <si>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</si>
  <si>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</si>
  <si>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</si>
  <si>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</si>
  <si>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</si>
  <si>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</si>
  <si>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</si>
  <si>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</si>
  <si>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</si>
  <si>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</si>
  <si>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</si>
  <si>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</si>
  <si>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</si>
  <si>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</si>
  <si>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</si>
  <si>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</si>
  <si>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</si>
  <si>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</si>
  <si>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</si>
  <si>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</si>
  <si>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</si>
  <si>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</si>
  <si>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</si>
  <si>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</si>
  <si>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</si>
  <si>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</si>
  <si>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</si>
  <si>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</si>
  <si>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</si>
  <si>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</si>
  <si>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</si>
  <si>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</si>
  <si>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</si>
  <si>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</si>
  <si>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</si>
  <si>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</si>
  <si>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</si>
  <si>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</si>
  <si>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</si>
  <si>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</si>
  <si>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</si>
  <si>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</si>
  <si>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</si>
  <si>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</si>
  <si>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</si>
  <si>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</si>
  <si>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</si>
  <si>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</si>
  <si>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</si>
  <si>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</si>
  <si>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</si>
  <si>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</si>
  <si>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</si>
  <si>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</si>
  <si>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</si>
  <si>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</si>
  <si>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</si>
  <si>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</si>
  <si>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</si>
  <si>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</si>
  <si>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</si>
  <si>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</si>
  <si>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</si>
  <si>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</si>
  <si>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</si>
  <si>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</si>
  <si>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</si>
  <si>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</si>
  <si>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</si>
  <si>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</si>
  <si>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</si>
  <si>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</si>
  <si>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</si>
  <si>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</si>
  <si>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</si>
  <si>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</si>
  <si>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</si>
  <si>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</si>
  <si>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</si>
  <si>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</si>
  <si>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</si>
  <si>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</si>
  <si>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</si>
  <si>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</si>
  <si>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</si>
  <si>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</si>
  <si>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</si>
  <si>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</si>
  <si>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</si>
  <si>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</si>
  <si>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</si>
  <si>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</si>
  <si>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</si>
  <si>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</si>
  <si>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</si>
  <si>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</si>
  <si>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</si>
  <si>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</si>
  <si>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</si>
  <si>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</si>
  <si>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</si>
  <si>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</si>
  <si>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</si>
  <si>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</si>
  <si>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</si>
  <si>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</si>
  <si>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</si>
  <si>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</si>
  <si>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</si>
  <si>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</si>
  <si>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</si>
  <si>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</si>
  <si>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</si>
  <si>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</si>
  <si>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</si>
  <si>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</si>
  <si>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</si>
  <si>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</si>
  <si>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</si>
  <si>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</si>
  <si>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</si>
  <si>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</si>
  <si>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</si>
  <si>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</si>
  <si>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</si>
  <si>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</si>
  <si>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</si>
  <si>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</si>
  <si>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</si>
  <si>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</si>
  <si>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</si>
  <si>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</si>
  <si>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</si>
  <si>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</si>
  <si>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</si>
  <si>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</si>
  <si>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</si>
  <si>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</si>
  <si>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</si>
  <si>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</si>
  <si>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</si>
  <si>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</si>
  <si>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</si>
  <si>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</si>
  <si>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</si>
  <si>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</si>
  <si>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</si>
  <si>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</si>
  <si>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</si>
  <si>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</si>
  <si>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</si>
  <si>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</si>
  <si>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</si>
  <si>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</si>
  <si>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</si>
  <si>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</si>
  <si>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</si>
  <si>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</si>
  <si>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</si>
  <si>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</si>
  <si>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</si>
  <si>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</si>
  <si>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</si>
  <si>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</si>
  <si>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</si>
  <si>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</si>
  <si>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</si>
  <si>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</si>
  <si>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</si>
  <si>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</si>
  <si>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</si>
  <si>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</si>
  <si>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</si>
  <si>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</si>
  <si>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</si>
  <si>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</si>
  <si>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</si>
  <si>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</si>
  <si>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</si>
  <si>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</si>
  <si>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</si>
  <si>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</si>
  <si>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</si>
  <si>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</si>
  <si>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</si>
  <si>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</si>
  <si>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</si>
  <si>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</si>
  <si>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</si>
  <si>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</si>
  <si>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</si>
  <si>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</si>
  <si>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</si>
  <si>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</si>
  <si>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</si>
  <si>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</si>
  <si>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</si>
  <si>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</si>
  <si>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</si>
  <si>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</si>
  <si>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</si>
  <si>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</si>
  <si>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</si>
  <si>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</si>
  <si>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</si>
  <si>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</si>
  <si>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</si>
  <si>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</si>
  <si>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</si>
  <si>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</si>
  <si>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</si>
  <si>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</si>
  <si>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</si>
  <si>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</si>
  <si>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</si>
  <si>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</si>
  <si>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</si>
  <si>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</si>
  <si>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</si>
  <si>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</si>
  <si>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</si>
  <si>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</si>
  <si>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</si>
  <si>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</si>
  <si>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</si>
  <si>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</si>
  <si>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</si>
  <si>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</si>
  <si>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</si>
  <si>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</si>
  <si>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</si>
  <si>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</si>
  <si>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</si>
  <si>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</si>
  <si>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</si>
  <si>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</si>
  <si>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</si>
  <si>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</si>
  <si>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</si>
  <si>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</si>
  <si>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</si>
  <si>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</si>
  <si>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</si>
  <si>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</si>
  <si>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</si>
  <si>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</si>
  <si>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</si>
  <si>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</si>
  <si>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</si>
  <si>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</si>
  <si>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</si>
  <si>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</si>
  <si>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</si>
  <si>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</si>
  <si>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</si>
  <si>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</si>
  <si>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</si>
  <si>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</si>
  <si>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</si>
  <si>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</si>
  <si>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</si>
  <si>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</si>
  <si>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</si>
  <si>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</si>
  <si>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</si>
  <si>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</si>
  <si>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</si>
  <si>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</si>
  <si>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</si>
  <si>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</si>
  <si>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</si>
  <si>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</si>
  <si>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</si>
  <si>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</si>
  <si>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</si>
  <si>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</si>
  <si>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</si>
  <si>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</si>
  <si>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</si>
  <si>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</si>
  <si>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</si>
  <si>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</si>
  <si>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</si>
  <si>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</si>
  <si>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</si>
  <si>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</si>
  <si>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</si>
  <si>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</si>
  <si>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</si>
  <si>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</si>
  <si>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</si>
  <si>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</si>
  <si>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</si>
  <si>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</si>
  <si>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</si>
  <si>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</si>
  <si>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</si>
  <si>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</si>
  <si>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</si>
  <si>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</si>
  <si>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</si>
  <si>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</si>
  <si>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</si>
  <si>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</si>
  <si>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</si>
  <si>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</si>
  <si>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</si>
  <si>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</si>
  <si>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</si>
  <si>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</si>
  <si>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</si>
  <si>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</si>
  <si>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</si>
  <si>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</si>
  <si>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</si>
  <si>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</si>
  <si>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</si>
  <si>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</si>
  <si>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</si>
  <si>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</si>
  <si>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</si>
  <si>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</si>
  <si>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</si>
  <si>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</si>
  <si>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</si>
  <si>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</si>
  <si>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</si>
  <si>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</si>
  <si>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</si>
  <si>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</si>
  <si>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</si>
  <si>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</si>
  <si>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</si>
  <si>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</si>
  <si>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</si>
  <si>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</si>
  <si>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</si>
  <si>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</si>
  <si>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</si>
  <si>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</si>
  <si>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</si>
  <si>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</si>
  <si>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</si>
  <si>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</si>
  <si>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</si>
  <si>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</si>
  <si>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</si>
  <si>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</si>
  <si>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</si>
  <si>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</si>
  <si>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</si>
  <si>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</si>
  <si>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</si>
  <si>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</si>
  <si>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</si>
  <si>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</si>
  <si>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</si>
  <si>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</si>
  <si>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</si>
  <si>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</si>
  <si>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</si>
  <si>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</si>
  <si>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</si>
  <si>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</si>
  <si>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</si>
  <si>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</si>
  <si>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</si>
  <si>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</si>
  <si>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</si>
  <si>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</si>
  <si>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</si>
  <si>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</si>
  <si>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</si>
  <si>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</si>
  <si>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</si>
  <si>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</si>
  <si>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</si>
  <si>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</si>
  <si>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</si>
  <si>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</si>
  <si>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</si>
  <si>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</si>
  <si>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</si>
  <si>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</si>
  <si>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</si>
  <si>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</si>
  <si>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</si>
  <si>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</si>
  <si>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</si>
  <si>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</si>
  <si>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</si>
  <si>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</si>
  <si>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</si>
  <si>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</si>
  <si>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</si>
  <si>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</si>
  <si>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</si>
  <si>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</si>
  <si>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</si>
  <si>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</si>
  <si>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</si>
  <si>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</si>
  <si>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</si>
  <si>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</si>
  <si>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</si>
  <si>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</si>
  <si>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</si>
  <si>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</si>
  <si>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</si>
  <si>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</si>
  <si>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</si>
  <si>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</si>
  <si>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</si>
  <si>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</si>
  <si>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</si>
  <si>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</si>
  <si>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</si>
  <si>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</si>
  <si>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</si>
  <si>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</si>
  <si>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</si>
  <si>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</si>
  <si>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</si>
  <si>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</si>
  <si>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</si>
  <si>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</si>
  <si>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</si>
  <si>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</si>
  <si>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</si>
  <si>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</si>
  <si>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</si>
  <si>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</si>
  <si>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</si>
  <si>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</si>
  <si>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</si>
  <si>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</si>
  <si>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</si>
  <si>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</si>
  <si>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</si>
  <si>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</si>
  <si>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</si>
  <si>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</si>
  <si>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</si>
  <si>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</si>
  <si>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</si>
  <si>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</si>
  <si>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</si>
  <si>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</si>
  <si>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</si>
  <si>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</si>
  <si>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</si>
  <si>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</si>
  <si>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</si>
  <si>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</si>
  <si>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</si>
  <si>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</si>
  <si>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</si>
  <si>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</si>
  <si>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</si>
  <si>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</si>
  <si>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</si>
  <si>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</si>
  <si>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</si>
  <si>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</si>
  <si>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</si>
  <si>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</si>
  <si>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</si>
  <si>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</si>
  <si>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</si>
  <si>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</si>
  <si>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</si>
  <si>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</si>
  <si>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</si>
  <si>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</si>
  <si>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</si>
  <si>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</si>
  <si>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</si>
  <si>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</si>
  <si>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</si>
  <si>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</si>
  <si>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</si>
  <si>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</si>
  <si>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</si>
  <si>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</si>
  <si>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</si>
  <si>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</si>
  <si>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</si>
  <si>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</si>
  <si>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</si>
  <si>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</si>
  <si>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</si>
  <si>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</si>
  <si>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</si>
  <si>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</si>
  <si>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</si>
  <si>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</si>
  <si>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</si>
  <si>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</si>
  <si>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</si>
  <si>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</si>
  <si>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</si>
  <si>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</si>
  <si>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</si>
  <si>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</si>
  <si>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</si>
  <si>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</si>
  <si>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</si>
  <si>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</si>
  <si>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</si>
  <si>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</si>
  <si>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</si>
  <si>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</si>
  <si>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</si>
  <si>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</si>
  <si>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</si>
  <si>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</si>
  <si>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</si>
  <si>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</si>
  <si>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</si>
  <si>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</si>
  <si>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</si>
  <si>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</si>
  <si>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</si>
  <si>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</si>
  <si>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</si>
  <si>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</si>
  <si>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</si>
  <si>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</si>
  <si>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</si>
  <si>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</si>
  <si>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</si>
  <si>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</si>
  <si>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</si>
  <si>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</si>
  <si>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</si>
  <si>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</si>
  <si>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</si>
  <si>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</si>
  <si>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</si>
  <si>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</si>
  <si>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</si>
  <si>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</si>
  <si>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</si>
  <si>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</si>
  <si>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</si>
  <si>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</si>
  <si>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</si>
  <si>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</si>
  <si>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</si>
  <si>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</si>
  <si>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</si>
  <si>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</si>
  <si>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</si>
  <si>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</si>
  <si>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</si>
  <si>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</si>
  <si>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</si>
  <si>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</si>
  <si>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</si>
  <si>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</si>
  <si>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</si>
  <si>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</si>
  <si>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</si>
  <si>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</si>
  <si>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</si>
  <si>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</si>
  <si>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</si>
  <si>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</si>
  <si>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</si>
  <si>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</si>
  <si>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</si>
  <si>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</si>
  <si>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</si>
  <si>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</si>
  <si>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</si>
  <si>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</si>
  <si>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</si>
  <si>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</si>
  <si>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</si>
  <si>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</si>
  <si>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</si>
  <si>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</si>
  <si>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</si>
  <si>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</si>
  <si>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</si>
  <si>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</si>
  <si>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</si>
  <si>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</si>
  <si>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</si>
  <si>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</si>
  <si>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</si>
  <si>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</si>
  <si>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</si>
  <si>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</si>
  <si>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</si>
  <si>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</si>
  <si>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</si>
  <si>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</si>
  <si>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</si>
  <si>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</si>
  <si>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</si>
  <si>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</si>
  <si>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</si>
  <si>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</si>
  <si>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</si>
  <si>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</si>
  <si>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</si>
  <si>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</si>
  <si>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</si>
  <si>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</si>
  <si>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</si>
  <si>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</si>
  <si>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</si>
  <si>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</si>
  <si>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</si>
  <si>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</si>
  <si>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</si>
  <si>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</si>
  <si>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</si>
  <si>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</si>
  <si>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</si>
  <si>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</si>
  <si>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</si>
  <si>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</si>
  <si>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</si>
  <si>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</si>
  <si>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</si>
  <si>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</si>
  <si>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</si>
  <si>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</si>
  <si>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</si>
  <si>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</si>
  <si>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</si>
  <si>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</si>
  <si>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</si>
  <si>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</si>
  <si>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</si>
  <si>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</si>
  <si>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</si>
  <si>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</si>
  <si>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</si>
  <si>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</si>
  <si>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</si>
  <si>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</si>
  <si>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</si>
  <si>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</si>
  <si>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</si>
  <si>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</si>
  <si>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</si>
  <si>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</si>
  <si>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</si>
  <si>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</si>
  <si>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</si>
  <si>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</si>
  <si>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</si>
  <si>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</si>
  <si>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</si>
  <si>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</si>
  <si>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</si>
  <si>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</si>
  <si>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</si>
  <si>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</si>
  <si>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</si>
  <si>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</si>
  <si>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</si>
  <si>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</si>
  <si>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</si>
  <si>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</si>
  <si>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</si>
  <si>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</si>
  <si>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</si>
  <si>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</si>
  <si>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</si>
  <si>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</si>
  <si>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</si>
  <si>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</si>
  <si>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</si>
  <si>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</si>
  <si>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</si>
  <si>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</si>
  <si>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</si>
  <si>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</si>
  <si>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</si>
  <si>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</si>
  <si>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</si>
  <si>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</si>
  <si>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</si>
  <si>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</si>
  <si>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</si>
  <si>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</si>
  <si>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</si>
  <si>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</si>
  <si>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</si>
  <si>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</si>
  <si>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</si>
  <si>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</si>
  <si>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</si>
  <si>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</si>
  <si>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</si>
  <si>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</si>
  <si>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</si>
  <si>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</si>
  <si>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</si>
  <si>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</si>
  <si>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</si>
  <si>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</si>
  <si>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</si>
  <si>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</si>
  <si>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</si>
  <si>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</si>
  <si>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</si>
  <si>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</si>
  <si>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</si>
  <si>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</si>
  <si>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</si>
  <si>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</si>
  <si>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</si>
  <si>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</si>
  <si>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</si>
  <si>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</si>
  <si>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</si>
  <si>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</si>
  <si>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</si>
  <si>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</si>
  <si>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</si>
  <si>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</si>
  <si>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</si>
  <si>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</si>
  <si>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</si>
  <si>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</si>
  <si>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</si>
  <si>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</si>
  <si>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</si>
  <si>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</si>
  <si>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</si>
  <si>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</si>
  <si>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</si>
  <si>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</si>
  <si>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</si>
  <si>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</si>
  <si>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</si>
  <si>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</si>
  <si>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</si>
  <si>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</si>
  <si>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</si>
  <si>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</si>
  <si>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</si>
  <si>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</si>
  <si>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</si>
  <si>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</si>
  <si>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</si>
  <si>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</si>
  <si>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</si>
  <si>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</si>
  <si>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</si>
  <si>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</si>
  <si>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</si>
  <si>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</si>
  <si>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</si>
  <si>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</si>
  <si>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</si>
  <si>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</si>
  <si>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</si>
  <si>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</si>
  <si>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</si>
  <si>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</si>
  <si>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</si>
  <si>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</si>
  <si>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</si>
  <si>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</si>
  <si>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</si>
  <si>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</si>
  <si>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</si>
  <si>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</si>
  <si>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</si>
  <si>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</si>
  <si>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</si>
  <si>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</si>
  <si>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</si>
  <si>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</si>
  <si>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</si>
  <si>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</si>
  <si>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</si>
  <si>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</si>
  <si>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</si>
  <si>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</si>
  <si>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</si>
  <si>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</si>
  <si>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</si>
  <si>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</si>
  <si>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</si>
  <si>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</si>
  <si>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</si>
  <si>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</si>
  <si>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</si>
  <si>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</si>
  <si>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</si>
  <si>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</si>
  <si>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</si>
  <si>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</si>
  <si>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</si>
  <si>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</si>
  <si>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</si>
  <si>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</si>
  <si>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</si>
  <si>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</si>
  <si>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</si>
  <si>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</si>
  <si>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</si>
  <si>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</si>
  <si>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</si>
  <si>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</si>
  <si>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</si>
  <si>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</si>
  <si>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</si>
  <si>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</si>
  <si>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</si>
  <si>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</si>
  <si>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</si>
  <si>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</si>
  <si>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</si>
  <si>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</si>
  <si>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</si>
  <si>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</si>
  <si>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</si>
  <si>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</si>
  <si>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</si>
  <si>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</si>
  <si>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</si>
  <si>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</si>
  <si>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</si>
  <si>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</si>
  <si>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</si>
  <si>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</si>
  <si>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</si>
  <si>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</si>
  <si>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</si>
  <si>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</si>
  <si>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</si>
  <si>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</si>
  <si>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</si>
  <si>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</si>
  <si>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</si>
  <si>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</si>
  <si>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</si>
  <si>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</si>
  <si>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</si>
  <si>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</si>
  <si>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</si>
  <si>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</si>
  <si>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</si>
  <si>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</si>
  <si>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</si>
  <si>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</si>
  <si>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</si>
  <si>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</si>
  <si>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</si>
  <si>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</si>
  <si>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</si>
  <si>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</si>
  <si>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</si>
  <si>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</si>
  <si>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</si>
  <si>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</si>
  <si>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</si>
  <si>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</si>
  <si>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</si>
  <si>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</si>
  <si>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</si>
  <si>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</si>
  <si>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</si>
  <si>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</si>
  <si>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</si>
  <si>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</si>
  <si>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</si>
  <si>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</si>
  <si>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</si>
  <si>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</si>
  <si>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</si>
  <si>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</si>
  <si>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</si>
  <si>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</si>
  <si>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</si>
  <si>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</si>
  <si>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</si>
  <si>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</si>
  <si>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</si>
  <si>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</si>
  <si>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</si>
  <si>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</si>
  <si>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</si>
  <si>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</si>
  <si>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</si>
  <si>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</si>
  <si>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</si>
  <si>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</si>
  <si>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</si>
  <si>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</si>
  <si>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</si>
  <si>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</si>
  <si>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</si>
  <si>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</si>
  <si>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</si>
  <si>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</si>
  <si>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</si>
  <si>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</si>
  <si>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</si>
  <si>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</si>
  <si>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</si>
  <si>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</si>
  <si>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</si>
  <si>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</si>
  <si>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</si>
  <si>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</si>
  <si>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</si>
  <si>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</si>
  <si>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</si>
  <si>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</si>
  <si>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</si>
  <si>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</si>
  <si>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</si>
  <si>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</si>
  <si>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</si>
  <si>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</si>
  <si>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</si>
  <si>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</si>
  <si>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</si>
  <si>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</si>
  <si>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</si>
  <si>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</si>
  <si>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</si>
  <si>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</si>
  <si>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</si>
  <si>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</si>
  <si>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</si>
  <si>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</si>
  <si>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</si>
  <si>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</si>
  <si>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</si>
  <si>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</si>
  <si>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</si>
  <si>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</si>
  <si>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</si>
  <si>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</si>
  <si>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</si>
  <si>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</si>
  <si>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</si>
  <si>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</si>
  <si>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</si>
  <si>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</si>
  <si>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</si>
  <si>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</si>
  <si>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</si>
  <si>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</si>
  <si>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</si>
  <si>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</si>
  <si>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</si>
  <si>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</si>
  <si>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</si>
  <si>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</si>
  <si>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</si>
  <si>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</si>
  <si>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</si>
  <si>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</si>
  <si>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</si>
  <si>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</si>
  <si>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</si>
  <si>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</si>
  <si>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</si>
  <si>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</si>
  <si>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</si>
  <si>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</si>
  <si>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</si>
  <si>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</si>
  <si>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</si>
  <si>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</si>
  <si>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</si>
  <si>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</si>
  <si>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</si>
  <si>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</si>
  <si>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</si>
  <si>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</si>
  <si>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</si>
  <si>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</si>
  <si>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</si>
  <si>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</si>
  <si>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</si>
  <si>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</si>
  <si>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</si>
  <si>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</si>
  <si>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</si>
  <si>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</si>
  <si>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</si>
  <si>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</si>
  <si>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</si>
  <si>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</si>
  <si>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</si>
  <si>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</si>
  <si>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</si>
  <si>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</si>
  <si>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</si>
  <si>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</si>
  <si>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</si>
  <si>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</si>
  <si>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</si>
  <si>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</si>
  <si>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</si>
  <si>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</si>
  <si>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</si>
  <si>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</si>
  <si>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</si>
  <si>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</si>
  <si>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</si>
  <si>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</si>
  <si>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</si>
  <si>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</si>
  <si>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</si>
  <si>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</si>
  <si>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</si>
  <si>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</si>
  <si>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</si>
  <si>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</si>
  <si>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</si>
  <si>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</si>
  <si>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</si>
  <si>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</si>
  <si>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</si>
  <si>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</si>
  <si>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</si>
  <si>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</si>
  <si>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</si>
  <si>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</si>
  <si>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</si>
  <si>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</si>
  <si>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</si>
  <si>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</si>
  <si>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</si>
  <si>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</si>
  <si>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</si>
  <si>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</si>
  <si>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</si>
  <si>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</si>
  <si>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</si>
  <si>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</si>
  <si>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</si>
  <si>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</si>
  <si>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</si>
  <si>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</si>
  <si>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</si>
  <si>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</si>
  <si>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</si>
  <si>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</si>
  <si>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</si>
  <si>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</si>
  <si>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</si>
  <si>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</si>
  <si>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</si>
  <si>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</si>
  <si>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</si>
  <si>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</si>
  <si>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</si>
  <si>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</si>
  <si>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</si>
  <si>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</si>
  <si>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</si>
  <si>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</si>
  <si>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</si>
  <si>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</si>
  <si>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</si>
  <si>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</si>
  <si>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</si>
  <si>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</si>
  <si>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</si>
  <si>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</si>
  <si>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</si>
  <si>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</si>
  <si>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</si>
  <si>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</si>
  <si>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</si>
  <si>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</si>
  <si>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</si>
  <si>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</si>
  <si>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</si>
  <si>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</si>
  <si>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</si>
  <si>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</si>
  <si>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</si>
  <si>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</si>
  <si>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</si>
  <si>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</si>
  <si>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</si>
  <si>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</si>
  <si>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</si>
  <si>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</si>
  <si>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</si>
  <si>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</si>
  <si>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</si>
  <si>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</si>
  <si>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</si>
  <si>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</si>
  <si>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</si>
  <si>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</si>
  <si>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</si>
  <si>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</si>
  <si>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</si>
  <si>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</si>
  <si>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</si>
  <si>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</si>
  <si>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</si>
  <si>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</si>
  <si>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</si>
  <si>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</si>
  <si>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</si>
  <si>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</si>
  <si>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</si>
  <si>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</si>
  <si>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</si>
  <si>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</si>
  <si>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</si>
  <si>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</si>
  <si>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</si>
  <si>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</si>
  <si>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</si>
  <si>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</si>
  <si>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</si>
  <si>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</si>
  <si>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</si>
  <si>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</si>
  <si>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</si>
  <si>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</si>
  <si>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</si>
  <si>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</si>
  <si>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</si>
  <si>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</si>
  <si>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</si>
  <si>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</si>
  <si>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</si>
  <si>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</si>
  <si>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</si>
  <si>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</si>
  <si>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</si>
  <si>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</si>
  <si>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</si>
  <si>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</si>
  <si>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</si>
  <si>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</si>
  <si>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</si>
  <si>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</si>
  <si>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</si>
  <si>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</si>
  <si>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</si>
  <si>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</si>
  <si>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</si>
  <si>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</si>
  <si>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</si>
  <si>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</si>
  <si>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</si>
  <si>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</si>
  <si>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</si>
  <si>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</si>
  <si>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</si>
  <si>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</si>
  <si>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</si>
  <si>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</si>
  <si>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</si>
  <si>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</si>
  <si>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</si>
  <si>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</si>
  <si>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</si>
  <si>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</si>
  <si>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</si>
  <si>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</si>
  <si>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</si>
  <si>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</si>
  <si>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</si>
  <si>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</si>
  <si>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</si>
  <si>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</si>
  <si>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</si>
  <si>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</si>
  <si>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</si>
  <si>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</si>
  <si>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</si>
  <si>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</si>
  <si>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</si>
  <si>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</si>
  <si>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</si>
  <si>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</si>
  <si>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</si>
  <si>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</si>
  <si>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</si>
  <si>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</si>
  <si>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</si>
  <si>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</si>
  <si>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</si>
  <si>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</si>
  <si>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</si>
  <si>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</si>
  <si>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</si>
  <si>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</si>
  <si>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</si>
  <si>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</si>
  <si>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</si>
  <si>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</si>
  <si>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</si>
  <si>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</si>
  <si>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</si>
  <si>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</si>
  <si>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</si>
  <si>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</si>
  <si>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</si>
  <si>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</si>
  <si>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</si>
  <si>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</si>
  <si>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</si>
  <si>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</si>
  <si>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</si>
  <si>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</si>
  <si>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</si>
  <si>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</si>
  <si>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</si>
  <si>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</si>
  <si>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</si>
  <si>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</si>
  <si>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</si>
  <si>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</si>
  <si>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</si>
  <si>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</si>
  <si>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</si>
  <si>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</si>
  <si>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</si>
  <si>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</si>
  <si>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</si>
  <si>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</si>
  <si>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</si>
  <si>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</si>
  <si>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</si>
  <si>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</si>
  <si>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</si>
  <si>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</si>
  <si>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</si>
  <si>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</si>
  <si>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</si>
  <si>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</si>
  <si>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</si>
  <si>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</si>
  <si>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</si>
  <si>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</si>
  <si>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</si>
  <si>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</si>
  <si>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</si>
  <si>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</si>
  <si>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</si>
  <si>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</si>
  <si>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</si>
  <si>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</si>
  <si>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</si>
  <si>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</si>
  <si>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</si>
  <si>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</si>
  <si>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</si>
  <si>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</si>
  <si>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</si>
  <si>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</si>
  <si>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</si>
  <si>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</si>
  <si>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</si>
  <si>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</si>
  <si>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</si>
  <si>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</si>
  <si>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</si>
  <si>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</si>
  <si>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</si>
  <si>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</si>
  <si>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</si>
  <si>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</si>
  <si>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</si>
  <si>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</si>
  <si>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</si>
  <si>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</si>
  <si>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</si>
  <si>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</si>
  <si>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</si>
  <si>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</si>
  <si>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</si>
  <si>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</si>
  <si>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</si>
  <si>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</si>
  <si>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</si>
  <si>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</si>
  <si>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</si>
  <si>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</si>
  <si>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</si>
  <si>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</si>
  <si>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</si>
  <si>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</si>
  <si>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</si>
  <si>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</si>
  <si>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</si>
  <si>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</si>
  <si>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</si>
  <si>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</si>
  <si>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</si>
  <si>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</si>
  <si>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</si>
  <si>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</si>
  <si>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</si>
  <si>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</si>
  <si>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</si>
  <si>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</si>
  <si>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</si>
  <si>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</si>
  <si>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</si>
  <si>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</si>
  <si>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</si>
  <si>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</si>
  <si>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</si>
  <si>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</si>
  <si>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</si>
  <si>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</si>
  <si>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</si>
  <si>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</si>
  <si>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</si>
  <si>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</si>
  <si>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</si>
  <si>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</si>
  <si>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</si>
  <si>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</si>
  <si>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</si>
  <si>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</si>
  <si>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</si>
  <si>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</si>
  <si>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</si>
  <si>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</si>
  <si>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</si>
  <si>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</si>
  <si>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</si>
  <si>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</si>
  <si>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</si>
  <si>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</si>
  <si>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</si>
  <si>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</si>
  <si>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</si>
  <si>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</si>
  <si>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</si>
  <si>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</si>
  <si>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</si>
  <si>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</si>
  <si>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</si>
  <si>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</si>
  <si>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</si>
  <si>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</si>
  <si>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</si>
  <si>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</si>
  <si>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</si>
  <si>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</si>
  <si>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</si>
  <si>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</si>
  <si>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</si>
  <si>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</si>
  <si>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</si>
  <si>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</si>
  <si>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</si>
  <si>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</si>
  <si>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</si>
  <si>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</si>
  <si>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</si>
  <si>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</si>
  <si>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</si>
  <si>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</si>
  <si>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</si>
  <si>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</si>
  <si>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</si>
  <si>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</si>
  <si>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</si>
  <si>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</si>
  <si>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</si>
  <si>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</si>
  <si>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</si>
  <si>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</si>
  <si>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</si>
  <si>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</si>
  <si>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</si>
  <si>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</si>
  <si>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</si>
  <si>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</si>
  <si>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</si>
  <si>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</si>
  <si>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</si>
  <si>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</si>
  <si>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</si>
  <si>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</si>
  <si>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</si>
  <si>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</si>
  <si>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</si>
  <si>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</si>
  <si>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</si>
  <si>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</si>
  <si>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</si>
  <si>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</si>
  <si>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</si>
  <si>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</si>
  <si>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</si>
  <si>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</si>
  <si>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</si>
  <si>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</si>
  <si>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</si>
  <si>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</si>
  <si>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</si>
  <si>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</si>
  <si>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</si>
  <si>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</si>
  <si>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</si>
  <si>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</si>
  <si>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</si>
  <si>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</si>
  <si>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</si>
  <si>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</si>
  <si>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</si>
  <si>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</si>
  <si>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</si>
  <si>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</si>
  <si>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</si>
  <si>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</si>
  <si>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</si>
  <si>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</si>
  <si>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</si>
  <si>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</si>
  <si>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</si>
  <si>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</si>
  <si>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</si>
  <si>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</si>
  <si>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</si>
  <si>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</si>
  <si>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</si>
  <si>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</si>
  <si>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</si>
  <si>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</si>
  <si>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</si>
  <si>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</si>
  <si>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</si>
  <si>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</si>
  <si>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</si>
  <si>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</si>
  <si>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</si>
  <si>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</si>
  <si>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</si>
  <si>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</si>
  <si>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</si>
  <si>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</si>
  <si>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</si>
  <si>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</si>
  <si>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</si>
  <si>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</si>
  <si>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</si>
  <si>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</si>
  <si>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</si>
  <si>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</si>
  <si>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</si>
  <si>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</si>
  <si>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</si>
  <si>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</si>
  <si>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</si>
  <si>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</si>
  <si>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</si>
  <si>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</si>
  <si>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</si>
  <si>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</si>
  <si>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</si>
  <si>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</si>
  <si>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</si>
  <si>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</si>
  <si>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</si>
  <si>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</si>
  <si>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</si>
  <si>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</si>
  <si>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</si>
  <si>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</si>
  <si>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</si>
  <si>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</si>
  <si>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</si>
  <si>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</si>
  <si>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</si>
  <si>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</si>
  <si>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</si>
  <si>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</si>
  <si>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</si>
  <si>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</si>
  <si>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</si>
  <si>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</si>
  <si>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</si>
  <si>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</si>
  <si>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</si>
  <si>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</si>
  <si>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</si>
  <si>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</si>
  <si>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</si>
  <si>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</si>
  <si>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</si>
  <si>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</si>
  <si>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</si>
  <si>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</si>
  <si>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</si>
  <si>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</si>
  <si>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</si>
  <si>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</si>
  <si>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</si>
  <si>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</si>
  <si>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</si>
  <si>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</si>
  <si>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</si>
  <si>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</si>
  <si>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</si>
  <si>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</si>
  <si>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</si>
  <si>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</si>
  <si>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</si>
  <si>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</si>
  <si>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</si>
  <si>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</si>
  <si>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</si>
  <si>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</si>
  <si>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</si>
  <si>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</si>
  <si>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</si>
  <si>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</si>
  <si>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</si>
  <si>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</si>
  <si>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</si>
  <si>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</si>
  <si>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</si>
  <si>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</si>
  <si>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</si>
  <si>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</si>
  <si>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</si>
  <si>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</si>
  <si>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</si>
  <si>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</si>
  <si>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</si>
  <si>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</si>
  <si>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</si>
  <si>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</si>
  <si>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</si>
  <si>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</si>
  <si>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</si>
  <si>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</si>
  <si>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</si>
  <si>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</si>
  <si>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</si>
  <si>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</si>
  <si>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</si>
  <si>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</si>
  <si>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</si>
  <si>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</si>
  <si>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</si>
  <si>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</si>
  <si>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</si>
  <si>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</si>
  <si>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</si>
  <si>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</si>
  <si>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</si>
  <si>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</si>
  <si>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</si>
  <si>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</si>
  <si>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</si>
  <si>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</si>
  <si>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</si>
  <si>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</si>
  <si>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</si>
  <si>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</si>
  <si>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</si>
  <si>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</si>
  <si>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</si>
  <si>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</si>
  <si>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</si>
  <si>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</si>
  <si>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</si>
  <si>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</si>
  <si>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</si>
  <si>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</si>
  <si>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</si>
  <si>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</si>
  <si>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</si>
  <si>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</si>
  <si>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</si>
  <si>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</si>
  <si>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</si>
  <si>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</si>
  <si>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</si>
  <si>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</si>
  <si>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</si>
  <si>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</si>
  <si>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</si>
  <si>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</si>
  <si>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</si>
  <si>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</si>
  <si>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</si>
  <si>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</si>
  <si>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</si>
  <si>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</si>
  <si>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</si>
  <si>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</si>
  <si>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</si>
  <si>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</si>
  <si>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</si>
  <si>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</si>
  <si>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</si>
  <si>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</si>
  <si>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</si>
  <si>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</si>
  <si>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</si>
  <si>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</si>
  <si>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</si>
  <si>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</si>
  <si>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</si>
  <si>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</si>
  <si>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</si>
  <si>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</si>
  <si>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</si>
  <si>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</si>
  <si>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</si>
  <si>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</si>
  <si>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</si>
  <si>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</si>
  <si>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</si>
  <si>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</si>
  <si>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</si>
  <si>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</si>
  <si>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</si>
  <si>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</si>
  <si>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</si>
  <si>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</si>
  <si>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</si>
  <si>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</si>
  <si>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</si>
  <si>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</si>
  <si>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</si>
  <si>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</si>
  <si>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</si>
  <si>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</si>
  <si>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</si>
  <si>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</si>
  <si>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</si>
  <si>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</si>
  <si>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</si>
  <si>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</si>
  <si>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</si>
  <si>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</si>
  <si>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</si>
  <si>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</si>
  <si>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</si>
  <si>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</si>
  <si>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</si>
  <si>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</si>
  <si>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</si>
  <si>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</si>
  <si>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</si>
  <si>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</si>
  <si>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</si>
  <si>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</si>
  <si>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</si>
  <si>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</si>
  <si>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</si>
  <si>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</si>
  <si>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</si>
  <si>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</si>
  <si>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</si>
  <si>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</si>
  <si>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</si>
  <si>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</si>
  <si>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</si>
  <si>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</si>
  <si>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</si>
  <si>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</si>
  <si>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</si>
  <si>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</si>
  <si>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</si>
  <si>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</si>
  <si>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</si>
  <si>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</si>
  <si>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</si>
  <si>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</si>
  <si>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</si>
  <si>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</si>
  <si>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</si>
  <si>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</si>
  <si>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</si>
  <si>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</si>
  <si>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</si>
  <si>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</si>
  <si>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</si>
  <si>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</si>
  <si>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</si>
  <si>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</si>
  <si>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</si>
  <si>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</si>
  <si>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</si>
  <si>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</si>
  <si>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</si>
  <si>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</si>
  <si>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</si>
  <si>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</si>
  <si>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</si>
  <si>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</si>
  <si>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</si>
  <si>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</si>
  <si>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</si>
  <si>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</si>
  <si>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</si>
  <si>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</si>
  <si>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</si>
  <si>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</si>
  <si>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</si>
  <si>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</si>
  <si>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</si>
  <si>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</si>
  <si>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</si>
  <si>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</si>
  <si>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</si>
  <si>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</si>
  <si>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</si>
  <si>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</si>
  <si>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</si>
  <si>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</si>
  <si>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</si>
  <si>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</si>
  <si>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</si>
  <si>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</si>
  <si>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</si>
  <si>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</si>
  <si>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</si>
  <si>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</si>
  <si>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</si>
  <si>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</si>
  <si>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</si>
  <si>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</si>
  <si>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</si>
  <si>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</si>
  <si>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</si>
  <si>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</si>
  <si>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</si>
  <si>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</si>
  <si>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</si>
  <si>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</si>
  <si>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</si>
  <si>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</si>
  <si>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</si>
  <si>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</si>
  <si>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</si>
  <si>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</si>
  <si>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</si>
  <si>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</si>
  <si>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</si>
  <si>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</si>
  <si>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</si>
  <si>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</si>
  <si>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</si>
  <si>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</si>
  <si>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</si>
  <si>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</si>
  <si>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</si>
  <si>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</si>
  <si>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</si>
  <si>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</si>
  <si>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</si>
  <si>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</si>
  <si>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</si>
  <si>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</si>
  <si>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</si>
  <si>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</si>
  <si>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</si>
  <si>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</si>
  <si>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</si>
  <si>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</si>
  <si>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</si>
  <si>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</si>
  <si>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</si>
  <si>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</si>
  <si>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</si>
  <si>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</si>
  <si>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</si>
  <si>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</si>
  <si>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</si>
  <si>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</si>
  <si>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</si>
  <si>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</si>
  <si>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</si>
  <si>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</si>
  <si>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</si>
  <si>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</si>
  <si>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</si>
  <si>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</si>
  <si>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</si>
  <si>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</si>
  <si>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</si>
  <si>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</si>
  <si>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</si>
  <si>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</si>
  <si>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</si>
  <si>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</si>
  <si>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</si>
  <si>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</si>
  <si>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</si>
  <si>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</si>
  <si>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</si>
  <si>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</si>
  <si>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</si>
  <si>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</si>
  <si>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</si>
  <si>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</si>
  <si>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</si>
  <si>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</si>
  <si>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</si>
  <si>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</si>
  <si>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</si>
  <si>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</si>
  <si>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</si>
  <si>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</si>
  <si>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</si>
  <si>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</si>
  <si>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</si>
  <si>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</si>
  <si>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</si>
  <si>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</si>
  <si>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</si>
  <si>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</si>
  <si>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</si>
  <si>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</si>
  <si>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</si>
  <si>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</si>
  <si>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</si>
  <si>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</si>
  <si>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</si>
  <si>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</si>
  <si>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</si>
  <si>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</si>
  <si>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</si>
  <si>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</si>
  <si>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</si>
  <si>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</si>
  <si>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</si>
  <si>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</si>
  <si>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</si>
  <si>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</si>
  <si>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</si>
  <si>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</si>
  <si>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</si>
  <si>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</si>
  <si>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</si>
  <si>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</si>
  <si>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</si>
  <si>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</si>
  <si>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</si>
  <si>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</si>
  <si>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</si>
  <si>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</si>
  <si>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</si>
  <si>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</si>
  <si>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</si>
  <si>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</si>
  <si>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</si>
  <si>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</si>
  <si>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</si>
  <si>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</si>
  <si>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</si>
  <si>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</si>
  <si>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</si>
  <si>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</si>
  <si>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</si>
  <si>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</si>
  <si>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</si>
  <si>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</si>
  <si>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</si>
  <si>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</si>
  <si>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</si>
  <si>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</si>
  <si>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</si>
  <si>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</si>
  <si>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</si>
  <si>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</si>
  <si>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</si>
  <si>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</si>
  <si>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</si>
  <si>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</si>
  <si>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</si>
  <si>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</si>
  <si>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</si>
  <si>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</si>
  <si>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</si>
  <si>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</si>
  <si>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</si>
  <si>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</si>
  <si>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</si>
  <si>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</si>
  <si>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</si>
  <si>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</si>
  <si>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</si>
  <si>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</si>
  <si>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</si>
  <si>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</si>
  <si>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</si>
  <si>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</si>
  <si>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</si>
  <si>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</si>
  <si>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</si>
  <si>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</si>
  <si>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</si>
  <si>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</si>
  <si>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</si>
  <si>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</si>
  <si>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</si>
  <si>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</si>
  <si>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</si>
  <si>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</si>
  <si>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</si>
  <si>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</si>
  <si>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</si>
  <si>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</si>
  <si>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</si>
  <si>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</si>
  <si>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</si>
  <si>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</si>
  <si>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</si>
  <si>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</si>
  <si>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</si>
  <si>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</si>
  <si>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</si>
  <si>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</si>
  <si>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</si>
  <si>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</si>
  <si>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</si>
  <si>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</si>
  <si>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</si>
  <si>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</si>
  <si>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</si>
  <si>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</si>
  <si>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</si>
  <si>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</si>
  <si>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</si>
  <si>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</si>
  <si>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</si>
  <si>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</si>
  <si>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</si>
  <si>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</si>
  <si>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</si>
  <si>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</si>
  <si>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</si>
  <si>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</si>
  <si>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</si>
  <si>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</si>
  <si>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</si>
  <si>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</si>
  <si>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</si>
  <si>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</si>
  <si>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</si>
  <si>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</si>
  <si>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</si>
  <si>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</si>
  <si>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</si>
  <si>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</si>
  <si>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</si>
  <si>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</si>
  <si>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</si>
  <si>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</si>
  <si>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</si>
  <si>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</si>
  <si>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</si>
  <si>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</si>
  <si>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</si>
  <si>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</si>
  <si>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</si>
  <si>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</si>
  <si>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</si>
  <si>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</si>
  <si>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</si>
  <si>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</si>
  <si>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</si>
  <si>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</si>
  <si>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</si>
  <si>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</si>
  <si>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</si>
  <si>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</si>
  <si>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</si>
  <si>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</si>
  <si>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</si>
  <si>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</si>
  <si>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</si>
  <si>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</si>
  <si>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</si>
  <si>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</si>
  <si>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</si>
  <si>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</si>
  <si>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</si>
  <si>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</si>
  <si>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</si>
  <si>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</si>
  <si>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</si>
  <si>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</si>
  <si>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</si>
  <si>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</si>
  <si>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</si>
  <si>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</si>
  <si>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</si>
  <si>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</si>
  <si>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</si>
  <si>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</si>
  <si>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</si>
  <si>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</si>
  <si>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</si>
  <si>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</si>
  <si>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</si>
  <si>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</si>
  <si>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</si>
  <si>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</si>
  <si>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</si>
  <si>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</si>
  <si>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</si>
  <si>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</si>
  <si>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</si>
  <si>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</si>
  <si>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</si>
  <si>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</si>
  <si>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</si>
  <si>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</si>
  <si>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</si>
  <si>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</si>
  <si>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</si>
  <si>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</si>
  <si>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</si>
  <si>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</si>
  <si>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</si>
  <si>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</si>
  <si>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</si>
  <si>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</si>
  <si>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</si>
  <si>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</si>
  <si>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</si>
  <si>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</si>
  <si>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</si>
  <si>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</si>
  <si>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</si>
  <si>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</si>
  <si>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</si>
  <si>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</si>
  <si>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</si>
  <si>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</si>
  <si>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</si>
  <si>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</si>
  <si>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</si>
  <si>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</si>
  <si>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</si>
  <si>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</si>
  <si>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</si>
  <si>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</si>
  <si>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</si>
  <si>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</si>
  <si>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</si>
  <si>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</si>
  <si>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</si>
  <si>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</si>
  <si>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</si>
  <si>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</si>
  <si>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</si>
  <si>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</si>
  <si>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</si>
  <si>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</si>
  <si>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</si>
  <si>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</si>
  <si>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</si>
  <si>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</si>
  <si>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</si>
  <si>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</si>
  <si>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</si>
  <si>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</si>
  <si>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</si>
  <si>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</si>
  <si>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</si>
  <si>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</si>
  <si>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</si>
  <si>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</si>
  <si>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</si>
  <si>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</si>
  <si>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</si>
  <si>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</si>
  <si>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</si>
  <si>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</si>
  <si>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</si>
  <si>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</si>
  <si>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</si>
  <si>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</si>
  <si>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</si>
  <si>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</si>
  <si>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</si>
  <si>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</si>
  <si>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</si>
  <si>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</si>
  <si>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</si>
  <si>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</si>
  <si>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</si>
  <si>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</si>
  <si>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</si>
  <si>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</si>
  <si>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</si>
  <si>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</si>
  <si>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</si>
  <si>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</si>
  <si>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</si>
  <si>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</si>
  <si>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</si>
  <si>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</si>
  <si>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</si>
  <si>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</si>
  <si>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</si>
  <si>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</si>
  <si>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</si>
  <si>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</si>
  <si>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</si>
  <si>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</si>
  <si>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</si>
  <si>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</si>
  <si>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</si>
  <si>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</si>
  <si>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</si>
  <si>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</si>
  <si>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</si>
  <si>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</si>
  <si>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</si>
  <si>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</si>
  <si>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</si>
  <si>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</si>
  <si>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</si>
  <si>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</si>
  <si>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</si>
  <si>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</si>
  <si>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</si>
  <si>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</si>
  <si>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</si>
  <si>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</si>
  <si>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</si>
  <si>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</si>
  <si>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</si>
  <si>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</si>
  <si>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</si>
  <si>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</si>
  <si>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</si>
  <si>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</si>
  <si>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</si>
  <si>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</si>
  <si>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</si>
  <si>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</si>
  <si>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</si>
  <si>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</si>
  <si>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</si>
  <si>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</si>
  <si>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</si>
  <si>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</si>
  <si>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</si>
  <si>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</si>
  <si>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</si>
  <si>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</si>
  <si>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</si>
  <si>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</si>
  <si>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</si>
  <si>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</si>
  <si>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</si>
  <si>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</si>
  <si>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</si>
  <si>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</si>
  <si>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</si>
  <si>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</si>
  <si>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</si>
  <si>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</si>
  <si>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</si>
  <si>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</si>
  <si>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</si>
  <si>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</si>
  <si>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</si>
  <si>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</si>
  <si>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</si>
  <si>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</si>
  <si>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</si>
  <si>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</si>
  <si>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</si>
  <si>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</si>
  <si>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</si>
  <si>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</si>
  <si>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</si>
  <si>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</si>
  <si>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</si>
  <si>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</si>
  <si>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</si>
  <si>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</si>
  <si>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</si>
  <si>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</si>
  <si>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</si>
  <si>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</si>
  <si>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</si>
  <si>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</si>
  <si>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</si>
  <si>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</si>
  <si>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</si>
  <si>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</si>
  <si>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</si>
  <si>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</si>
  <si>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</si>
  <si>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</si>
  <si>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</si>
  <si>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</si>
  <si>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</si>
  <si>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</si>
  <si>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</si>
  <si>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</si>
  <si>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</si>
  <si>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</si>
  <si>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</si>
  <si>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</si>
  <si>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</si>
  <si>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</si>
  <si>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</si>
  <si>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</si>
  <si>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</si>
  <si>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</si>
  <si>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</si>
  <si>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</si>
  <si>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</si>
  <si>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</si>
  <si>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</si>
  <si>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</si>
  <si>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</si>
  <si>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</si>
  <si>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</si>
  <si>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</si>
  <si>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</si>
  <si>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</si>
  <si>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</si>
  <si>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</si>
  <si>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</si>
  <si>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</si>
  <si>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</si>
  <si>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</si>
  <si>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</si>
  <si>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</si>
  <si>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</si>
  <si>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</si>
  <si>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</si>
  <si>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</si>
  <si>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</si>
  <si>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</si>
  <si>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</si>
  <si>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</si>
  <si>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</si>
  <si>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</si>
  <si>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</si>
  <si>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</si>
  <si>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</si>
  <si>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</si>
  <si>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</si>
  <si>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</si>
  <si>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</si>
  <si>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</si>
  <si>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</si>
  <si>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</si>
  <si>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</si>
  <si>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</si>
  <si>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</si>
  <si>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</si>
  <si>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</si>
  <si>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</si>
  <si>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</si>
  <si>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</si>
  <si>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</si>
  <si>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</si>
  <si>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</si>
  <si>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</si>
  <si>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</si>
  <si>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</si>
  <si>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</si>
  <si>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</si>
  <si>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</si>
  <si>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</si>
  <si>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</si>
  <si>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</si>
  <si>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</si>
  <si>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</si>
  <si>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</si>
  <si>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</si>
  <si>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</si>
  <si>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</si>
  <si>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</si>
  <si>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</si>
  <si>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</si>
  <si>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</si>
  <si>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</si>
  <si>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</si>
  <si>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</si>
  <si>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</si>
  <si>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</si>
  <si>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</si>
  <si>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</si>
  <si>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</si>
  <si>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</si>
  <si>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</si>
  <si>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</si>
  <si>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</si>
  <si>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</si>
  <si>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</si>
  <si>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</si>
  <si>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</si>
  <si>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</si>
  <si>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</si>
  <si>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</si>
  <si>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</si>
  <si>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</si>
  <si>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</si>
  <si>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</si>
  <si>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</si>
  <si>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</si>
  <si>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</si>
  <si>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</si>
  <si>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</si>
  <si>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</si>
  <si>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</si>
  <si>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</si>
  <si>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</si>
  <si>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</si>
  <si>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</si>
  <si>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</si>
  <si>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</si>
  <si>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</si>
  <si>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</si>
  <si>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</si>
  <si>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</si>
  <si>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</si>
  <si>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</si>
  <si>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</si>
  <si>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</si>
  <si>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</si>
  <si>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</si>
  <si>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</si>
  <si>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</si>
  <si>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</si>
  <si>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</si>
  <si>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</si>
  <si>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</si>
  <si>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</si>
  <si>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</si>
  <si>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</si>
  <si>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</si>
  <si>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</si>
  <si>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</si>
  <si>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</si>
  <si>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</si>
  <si>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</si>
  <si>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</si>
  <si>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</si>
  <si>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</si>
  <si>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</si>
  <si>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</si>
  <si>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</si>
  <si>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</si>
  <si>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</si>
  <si>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</si>
  <si>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</si>
  <si>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</si>
  <si>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</si>
  <si>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</si>
  <si>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</si>
  <si>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</si>
  <si>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</si>
  <si>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</si>
  <si>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</si>
  <si>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</si>
  <si>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</si>
  <si>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</si>
  <si>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</si>
  <si>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</si>
  <si>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</si>
  <si>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</si>
  <si>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</si>
  <si>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</si>
  <si>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</si>
  <si>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</si>
  <si>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</si>
  <si>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</si>
  <si>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</si>
  <si>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</si>
  <si>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</si>
  <si>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</si>
  <si>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</si>
  <si>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</si>
  <si>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</si>
  <si>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</si>
  <si>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</si>
  <si>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</si>
  <si>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</si>
  <si>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</si>
  <si>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</si>
  <si>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</si>
  <si>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</si>
  <si>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</si>
  <si>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</si>
  <si>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</si>
  <si>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</si>
  <si>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</si>
  <si>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</si>
  <si>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</si>
  <si>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</si>
  <si>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</si>
  <si>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</si>
  <si>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</si>
  <si>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</si>
  <si>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</si>
  <si>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</si>
  <si>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</si>
  <si>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</si>
  <si>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</si>
  <si>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</si>
  <si>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</si>
  <si>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</si>
  <si>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</si>
  <si>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</si>
  <si>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</si>
  <si>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</si>
  <si>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</si>
  <si>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</si>
  <si>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</si>
  <si>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</si>
  <si>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</si>
  <si>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</si>
  <si>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</si>
  <si>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</si>
  <si>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</si>
  <si>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</si>
  <si>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</si>
  <si>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</si>
  <si>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</si>
  <si>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</si>
  <si>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</si>
  <si>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</si>
  <si>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</si>
  <si>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</si>
  <si>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</si>
  <si>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</si>
  <si>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</si>
  <si>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</si>
  <si>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</si>
  <si>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</si>
  <si>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</si>
  <si>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</si>
  <si>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</si>
  <si>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</si>
  <si>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</si>
  <si>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</si>
  <si>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</si>
  <si>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</si>
  <si>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</si>
  <si>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</si>
  <si>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</si>
  <si>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</si>
  <si>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</si>
  <si>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</si>
  <si>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</si>
  <si>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</si>
  <si>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</si>
  <si>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</si>
  <si>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</si>
  <si>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</si>
  <si>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</si>
  <si>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</si>
  <si>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</si>
  <si>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</si>
  <si>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</si>
  <si>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</si>
  <si>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</si>
  <si>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</si>
  <si>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</si>
  <si>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</si>
  <si>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</si>
  <si>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</si>
  <si>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</si>
  <si>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</si>
  <si>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</si>
  <si>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</si>
  <si>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</si>
  <si>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</si>
  <si>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</si>
  <si>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</si>
  <si>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</si>
  <si>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</si>
  <si>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</si>
  <si>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</si>
  <si>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</si>
  <si>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</si>
  <si>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</si>
  <si>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</si>
  <si>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</si>
  <si>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</si>
  <si>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</si>
  <si>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</si>
  <si>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</si>
  <si>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</si>
  <si>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</si>
  <si>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</si>
  <si>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</si>
  <si>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</si>
  <si>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</si>
  <si>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</si>
  <si>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</si>
  <si>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</si>
  <si>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</si>
  <si>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</si>
  <si>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</si>
  <si>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</si>
  <si>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</si>
  <si>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</si>
  <si>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</si>
  <si>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</si>
  <si>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</si>
  <si>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</si>
  <si>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</si>
  <si>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</si>
  <si>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</si>
  <si>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</si>
  <si>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</si>
  <si>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</si>
  <si>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</si>
  <si>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</si>
  <si>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</si>
  <si>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</si>
  <si>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</si>
  <si>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</si>
  <si>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</si>
  <si>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</si>
  <si>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</si>
  <si>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</si>
  <si>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</si>
  <si>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</si>
  <si>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</si>
  <si>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</si>
  <si>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</si>
  <si>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</si>
  <si>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</si>
  <si>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</si>
  <si>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</si>
  <si>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</si>
  <si>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</si>
  <si>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</si>
  <si>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</si>
  <si>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</si>
  <si>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</si>
  <si>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</si>
  <si>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</si>
  <si>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</si>
  <si>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</si>
  <si>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</si>
  <si>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</si>
  <si>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</si>
  <si>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</si>
  <si>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</si>
  <si>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</si>
  <si>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</si>
  <si>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</si>
  <si>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</si>
  <si>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</si>
  <si>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</si>
  <si>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</si>
  <si>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</si>
  <si>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</si>
  <si>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</si>
  <si>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</si>
  <si>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</si>
  <si>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</si>
  <si>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</si>
  <si>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</si>
  <si>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</si>
  <si>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</si>
  <si>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</si>
  <si>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</si>
  <si>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</si>
  <si>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</si>
  <si>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</si>
  <si>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</si>
  <si>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</si>
  <si>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</si>
  <si>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</si>
  <si>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</si>
  <si>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</si>
  <si>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</si>
  <si>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</si>
  <si>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</si>
  <si>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</si>
  <si>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</si>
  <si>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</si>
  <si>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</si>
  <si>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</si>
  <si>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</si>
  <si>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</si>
  <si>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</si>
  <si>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</si>
  <si>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</si>
  <si>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</si>
  <si>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</si>
  <si>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</si>
  <si>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</si>
  <si>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</si>
  <si>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</si>
  <si>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</si>
  <si>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</si>
  <si>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</si>
  <si>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</si>
  <si>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</si>
  <si>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</si>
  <si>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</si>
  <si>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</si>
  <si>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</si>
  <si>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</si>
  <si>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</si>
  <si>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</si>
  <si>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</si>
  <si>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</si>
  <si>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</si>
  <si>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</si>
  <si>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</si>
  <si>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</si>
  <si>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</si>
  <si>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</si>
  <si>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</si>
  <si>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</si>
  <si>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</si>
  <si>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</si>
  <si>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</si>
  <si>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</si>
  <si>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</si>
  <si>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</si>
  <si>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</si>
  <si>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</si>
  <si>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</si>
  <si>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</si>
  <si>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</si>
  <si>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</si>
  <si>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</si>
  <si>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</si>
  <si>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</si>
  <si>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</si>
  <si>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</si>
  <si>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</si>
  <si>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</si>
  <si>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</si>
  <si>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</si>
  <si>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</si>
  <si>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</si>
  <si>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</si>
  <si>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</si>
  <si>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</si>
  <si>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</si>
  <si>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</si>
  <si>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</si>
  <si>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</si>
  <si>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</si>
  <si>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</si>
  <si>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</si>
  <si>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</si>
  <si>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</si>
  <si>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</si>
  <si>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</si>
  <si>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</si>
  <si>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</si>
  <si>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</si>
  <si>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</si>
  <si>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</si>
  <si>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</si>
  <si>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</si>
  <si>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</si>
  <si>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</si>
  <si>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</si>
  <si>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</si>
  <si>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</si>
  <si>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</si>
  <si>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</si>
  <si>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</si>
  <si>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</si>
  <si>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</si>
  <si>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</si>
  <si>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</si>
  <si>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</si>
  <si>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</si>
  <si>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</si>
  <si>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</si>
  <si>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</si>
  <si>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</si>
  <si>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</si>
  <si>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</si>
  <si>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</si>
  <si>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</si>
  <si>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</si>
  <si>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</si>
  <si>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</si>
  <si>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</si>
  <si>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</si>
  <si>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</si>
  <si>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</si>
  <si>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</si>
  <si>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</si>
  <si>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</si>
  <si>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</si>
  <si>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</si>
  <si>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</si>
  <si>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</si>
  <si>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</si>
  <si>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</si>
  <si>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</si>
  <si>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</si>
  <si>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</si>
  <si>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</si>
  <si>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</si>
  <si>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</si>
  <si>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</si>
  <si>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</si>
  <si>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</si>
  <si>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</si>
  <si>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</si>
  <si>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</si>
  <si>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</si>
  <si>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</si>
  <si>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</si>
  <si>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</si>
  <si>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</si>
  <si>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</si>
  <si>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</si>
  <si>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</si>
  <si>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</si>
  <si>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</si>
  <si>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</si>
  <si>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</si>
  <si>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</si>
  <si>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</si>
  <si>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</si>
  <si>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</si>
  <si>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</si>
  <si>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</si>
  <si>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</si>
  <si>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</si>
  <si>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</si>
  <si>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</si>
  <si>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</si>
  <si>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</si>
  <si>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</si>
  <si>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</si>
  <si>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</si>
  <si>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</si>
  <si>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</si>
  <si>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</si>
  <si>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</si>
  <si>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</si>
  <si>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</si>
  <si>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</si>
  <si>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</si>
  <si>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</si>
  <si>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</si>
  <si>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</si>
  <si>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</si>
  <si>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</si>
  <si>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</si>
  <si>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</si>
  <si>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</si>
  <si>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</si>
  <si>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</si>
  <si>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</si>
  <si>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</si>
  <si>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</si>
  <si>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</si>
  <si>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</si>
  <si>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</si>
  <si>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</si>
  <si>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</si>
  <si>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</si>
  <si>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</si>
  <si>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</si>
  <si>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</si>
  <si>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</si>
  <si>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</si>
  <si>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</si>
  <si>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</si>
  <si>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</si>
  <si>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</si>
  <si>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</si>
  <si>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</si>
  <si>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</si>
  <si>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</si>
  <si>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</si>
  <si>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</si>
  <si>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</si>
  <si>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</si>
  <si>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</si>
  <si>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</si>
  <si>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</si>
  <si>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</si>
  <si>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</si>
  <si>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</si>
  <si>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</si>
  <si>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</si>
  <si>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</si>
  <si>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</si>
  <si>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</si>
  <si>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</si>
  <si>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</si>
  <si>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</si>
  <si>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</si>
  <si>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</si>
  <si>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</si>
  <si>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</si>
  <si>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</si>
  <si>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</si>
  <si>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</si>
  <si>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</si>
  <si>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</si>
  <si>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</si>
  <si>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</si>
  <si>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</si>
  <si>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</si>
  <si>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</si>
  <si>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</si>
  <si>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</si>
  <si>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</si>
  <si>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</si>
  <si>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</si>
  <si>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</si>
  <si>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</si>
  <si>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</si>
  <si>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</si>
  <si>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</si>
  <si>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</si>
  <si>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</si>
  <si>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</si>
  <si>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</si>
  <si>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</si>
  <si>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</si>
  <si>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</si>
  <si>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</si>
  <si>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</si>
  <si>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</si>
  <si>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</si>
  <si>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</si>
  <si>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</si>
  <si>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</si>
  <si>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</si>
  <si>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</si>
  <si>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</si>
  <si>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</si>
  <si>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</si>
  <si>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</si>
  <si>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</si>
  <si>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</si>
  <si>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</si>
  <si>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</si>
  <si>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</si>
  <si>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</si>
  <si>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</si>
  <si>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</si>
  <si>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</si>
  <si>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</si>
  <si>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</si>
  <si>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</si>
  <si>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</si>
  <si>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</si>
  <si>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</si>
  <si>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</si>
  <si>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</si>
  <si>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</si>
  <si>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</si>
  <si>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</si>
  <si>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</si>
  <si>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</si>
  <si>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</si>
  <si>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</si>
  <si>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</si>
  <si>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</si>
  <si>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</si>
  <si>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</si>
  <si>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</si>
  <si>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</si>
  <si>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</si>
  <si>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</si>
  <si>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</si>
  <si>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</si>
  <si>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</si>
  <si>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</si>
  <si>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</si>
  <si>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</si>
  <si>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</si>
  <si>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</si>
  <si>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</si>
  <si>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</si>
  <si>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</si>
  <si>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</si>
  <si>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</si>
  <si>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</si>
  <si>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</si>
  <si>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</si>
  <si>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</si>
  <si>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</si>
  <si>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</si>
  <si>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</si>
  <si>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</si>
  <si>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</si>
  <si>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</si>
  <si>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</si>
  <si>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</si>
  <si>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</si>
  <si>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</si>
  <si>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</si>
  <si>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</si>
  <si>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</si>
  <si>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</si>
  <si>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</si>
  <si>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</si>
  <si>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</si>
  <si>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</si>
  <si>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</si>
  <si>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</si>
  <si>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</si>
  <si>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</si>
  <si>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</si>
  <si>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</si>
  <si>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</si>
  <si>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</si>
  <si>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</si>
  <si>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</si>
  <si>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</si>
  <si>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</si>
  <si>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</si>
  <si>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</si>
  <si>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</si>
  <si>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</si>
  <si>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</si>
  <si>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</si>
  <si>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</si>
  <si>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</si>
  <si>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</si>
  <si>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</si>
  <si>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</si>
  <si>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</si>
  <si>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</si>
  <si>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</si>
  <si>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</si>
  <si>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</si>
  <si>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</si>
  <si>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</si>
  <si>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</si>
  <si>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</si>
  <si>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</si>
  <si>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</si>
  <si>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</si>
  <si>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</si>
  <si>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</si>
  <si>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</si>
  <si>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</si>
  <si>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</si>
  <si>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</si>
  <si>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</si>
  <si>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</si>
  <si>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</si>
  <si>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</si>
  <si>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</si>
  <si>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</si>
  <si>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</si>
  <si>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</si>
  <si>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</si>
  <si>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</si>
  <si>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</si>
  <si>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</si>
  <si>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</si>
  <si>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</si>
  <si>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</si>
  <si>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</si>
  <si>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</si>
  <si>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</si>
  <si>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</si>
  <si>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</si>
  <si>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</si>
  <si>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</si>
  <si>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</si>
  <si>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</si>
  <si>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</si>
  <si>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</si>
  <si>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</si>
  <si>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</si>
  <si>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</si>
  <si>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</si>
  <si>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</si>
  <si>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</si>
  <si>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</si>
  <si>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</si>
  <si>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</si>
  <si>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</si>
  <si>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</si>
  <si>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</si>
  <si>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</si>
  <si>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</si>
  <si>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</si>
  <si>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</si>
  <si>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</si>
  <si>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</si>
  <si>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</si>
  <si>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</si>
  <si>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</si>
  <si>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</si>
  <si>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</si>
  <si>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</si>
  <si>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</si>
  <si>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</si>
  <si>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</si>
  <si>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</si>
  <si>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</si>
  <si>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</si>
  <si>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</si>
  <si>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</si>
  <si>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</si>
  <si>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</si>
  <si>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</si>
  <si>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</si>
  <si>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</si>
  <si>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</si>
  <si>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</si>
  <si>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</si>
  <si>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</si>
  <si>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</si>
  <si>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</si>
  <si>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</si>
  <si>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</si>
  <si>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</si>
  <si>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</si>
  <si>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</si>
  <si>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</si>
  <si>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</si>
  <si>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</si>
  <si>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</si>
  <si>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</si>
  <si>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</si>
  <si>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</si>
  <si>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</si>
  <si>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</si>
  <si>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</si>
  <si>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</si>
  <si>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</si>
  <si>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</si>
  <si>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</si>
  <si>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</si>
  <si>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</si>
  <si>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</si>
  <si>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</si>
  <si>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</si>
  <si>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</si>
  <si>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</si>
  <si>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</si>
  <si>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</si>
  <si>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</si>
  <si>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</si>
  <si>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</si>
  <si>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</si>
  <si>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</si>
  <si>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</si>
  <si>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</si>
  <si>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</si>
  <si>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</si>
  <si>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</si>
  <si>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</si>
  <si>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</si>
  <si>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</si>
  <si>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</si>
  <si>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</si>
  <si>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</si>
  <si>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</si>
  <si>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</si>
  <si>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</si>
  <si>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</si>
  <si>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</si>
  <si>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</si>
  <si>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</si>
  <si>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</si>
  <si>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</si>
  <si>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</si>
  <si>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</si>
  <si>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</si>
  <si>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</si>
  <si>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</si>
  <si>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</si>
  <si>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</si>
  <si>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</si>
  <si>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</si>
  <si>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</si>
  <si>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</si>
  <si>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</si>
  <si>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</si>
  <si>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</si>
  <si>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</si>
  <si>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</si>
  <si>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</si>
  <si>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</si>
  <si>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</si>
  <si>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</si>
  <si>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</si>
  <si>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</si>
  <si>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</si>
  <si>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</si>
  <si>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</si>
  <si>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</si>
  <si>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</si>
  <si>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</si>
  <si>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</si>
  <si>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</si>
  <si>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</si>
  <si>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</si>
  <si>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</si>
  <si>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</si>
  <si>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</si>
  <si>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</si>
  <si>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</si>
  <si>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</si>
  <si>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</si>
  <si>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</si>
  <si>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</si>
  <si>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</si>
  <si>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</si>
  <si>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</si>
  <si>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</si>
  <si>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</si>
  <si>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</si>
  <si>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</si>
  <si>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</si>
  <si>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</si>
  <si>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</si>
  <si>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</si>
  <si>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</si>
  <si>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</si>
  <si>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</si>
  <si>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</si>
  <si>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</si>
  <si>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</si>
  <si>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</si>
  <si>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</si>
  <si>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</si>
  <si>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</si>
  <si>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</si>
  <si>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</si>
  <si>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</si>
  <si>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</si>
  <si>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</si>
  <si>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</si>
  <si>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</si>
  <si>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</si>
  <si>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</si>
  <si>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</si>
  <si>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</si>
  <si>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</si>
  <si>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</si>
  <si>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</si>
  <si>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</si>
  <si>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</si>
  <si>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</si>
  <si>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</si>
  <si>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</si>
  <si>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</si>
  <si>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</si>
  <si>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</si>
  <si>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</si>
  <si>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</si>
  <si>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</si>
  <si>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</si>
  <si>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</si>
  <si>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</si>
  <si>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</si>
  <si>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</si>
  <si>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</si>
  <si>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</si>
  <si>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</si>
  <si>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</si>
  <si>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</si>
  <si>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</si>
  <si>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</si>
  <si>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</si>
  <si>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</si>
  <si>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</si>
  <si>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</si>
  <si>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</si>
  <si>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</si>
  <si>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</si>
  <si>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</si>
  <si>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</si>
  <si>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</si>
  <si>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</si>
  <si>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</si>
  <si>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</si>
  <si>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</si>
  <si>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</si>
  <si>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</si>
  <si>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</si>
  <si>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</si>
  <si>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</si>
  <si>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</si>
  <si>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</si>
  <si>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</si>
  <si>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</si>
  <si>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</si>
  <si>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</si>
  <si>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</si>
  <si>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</si>
  <si>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</si>
  <si>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</si>
  <si>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</si>
  <si>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</si>
  <si>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</si>
  <si>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</si>
  <si>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</si>
  <si>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</si>
  <si>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</si>
  <si>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</si>
  <si>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</si>
  <si>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</si>
  <si>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</si>
  <si>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</si>
  <si>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</si>
  <si>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</si>
  <si>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</si>
  <si>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</si>
  <si>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</si>
  <si>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</si>
  <si>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</si>
  <si>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</si>
  <si>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</si>
  <si>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</si>
  <si>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</si>
  <si>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</si>
  <si>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</si>
  <si>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</si>
  <si>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</si>
  <si>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</si>
  <si>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</si>
  <si>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</si>
  <si>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</si>
  <si>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</si>
  <si>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</si>
  <si>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</si>
  <si>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</si>
  <si>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</si>
  <si>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</si>
  <si>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</si>
  <si>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</si>
  <si>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</si>
  <si>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</si>
  <si>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</si>
  <si>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</si>
  <si>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</si>
  <si>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</si>
  <si>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</si>
  <si>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</si>
  <si>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</si>
  <si>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</si>
  <si>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</si>
  <si>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</si>
  <si>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</si>
  <si>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</si>
  <si>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</si>
  <si>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</si>
  <si>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</si>
  <si>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</si>
  <si>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</si>
  <si>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</si>
  <si>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</si>
  <si>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</si>
  <si>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</si>
  <si>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</si>
  <si>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</si>
  <si>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</si>
  <si>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</si>
  <si>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</si>
  <si>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</si>
  <si>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</si>
  <si>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</si>
  <si>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</si>
  <si>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</si>
  <si>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</si>
  <si>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</si>
  <si>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</si>
  <si>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</si>
  <si>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</si>
  <si>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</si>
  <si>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</si>
  <si>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</si>
  <si>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</si>
  <si>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</si>
  <si>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</si>
  <si>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</si>
  <si>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</si>
  <si>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</si>
  <si>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</si>
  <si>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</si>
  <si>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</si>
  <si>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</si>
  <si>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</si>
  <si>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</si>
  <si>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</si>
  <si>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</si>
  <si>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</si>
  <si>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</si>
  <si>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</si>
  <si>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</si>
  <si>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</si>
  <si>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</si>
  <si>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</si>
  <si>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</si>
  <si>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</si>
  <si>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</si>
  <si>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</si>
  <si>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</si>
  <si>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</si>
  <si>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</si>
  <si>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</si>
  <si>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</si>
  <si>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</si>
  <si>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</si>
  <si>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</si>
  <si>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</si>
  <si>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</si>
  <si>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</si>
  <si>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</si>
  <si>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</si>
  <si>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</si>
  <si>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</si>
  <si>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</si>
  <si>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</si>
  <si>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</si>
  <si>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</si>
  <si>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</si>
  <si>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</si>
  <si>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</si>
  <si>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</si>
  <si>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</si>
  <si>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</si>
  <si>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</si>
  <si>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</si>
  <si>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</si>
  <si>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</si>
  <si>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</si>
  <si>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</si>
  <si>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</si>
  <si>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</si>
  <si>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</si>
  <si>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</si>
  <si>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</si>
  <si>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</si>
  <si>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</si>
  <si>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</si>
  <si>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</si>
  <si>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</si>
  <si>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</si>
  <si>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</si>
  <si>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</si>
  <si>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</si>
  <si>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</si>
  <si>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</si>
  <si>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</si>
  <si>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</si>
  <si>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</si>
  <si>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</si>
  <si>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</si>
  <si>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</si>
  <si>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</si>
  <si>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</si>
  <si>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</si>
  <si>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</si>
  <si>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</si>
  <si>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</si>
  <si>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</si>
  <si>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</si>
  <si>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</si>
  <si>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</si>
  <si>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</si>
  <si>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</si>
  <si>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</si>
  <si>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</si>
  <si>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</si>
  <si>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</si>
  <si>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</si>
  <si>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</si>
  <si>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</si>
  <si>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</si>
  <si>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</si>
  <si>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</si>
  <si>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</si>
  <si>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</si>
  <si>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</si>
  <si>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</si>
  <si>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</si>
  <si>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</si>
  <si>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</si>
  <si>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</si>
  <si>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</si>
  <si>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</si>
  <si>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</si>
  <si>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</si>
  <si>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</si>
  <si>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</si>
  <si>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</si>
  <si>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</si>
  <si>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</si>
  <si>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</si>
  <si>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</si>
  <si>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</si>
  <si>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</si>
  <si>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</si>
  <si>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</si>
  <si>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</si>
  <si>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</si>
  <si>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</si>
  <si>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</si>
  <si>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</si>
  <si>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</si>
  <si>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</si>
  <si>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</si>
  <si>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</si>
  <si>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</si>
  <si>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</si>
  <si>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</si>
  <si>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</si>
  <si>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</si>
  <si>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</si>
  <si>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</si>
  <si>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</si>
  <si>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</si>
  <si>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</si>
  <si>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</si>
  <si>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</si>
  <si>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</si>
  <si>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</si>
  <si>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</si>
  <si>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</si>
  <si>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</si>
  <si>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</si>
  <si>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</si>
  <si>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</si>
  <si>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</si>
  <si>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</si>
  <si>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</si>
  <si>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</si>
  <si>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</si>
  <si>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</si>
  <si>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</si>
  <si>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</si>
  <si>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</si>
  <si>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</si>
  <si>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</si>
  <si>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</si>
  <si>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</si>
  <si>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</si>
  <si>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</si>
  <si>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</si>
  <si>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</si>
  <si>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</si>
  <si>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</si>
  <si>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</si>
  <si>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</si>
  <si>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</si>
  <si>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</si>
  <si>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</si>
  <si>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</si>
  <si>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</si>
  <si>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</si>
  <si>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</si>
  <si>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</si>
  <si>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</si>
  <si>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</si>
  <si>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</si>
  <si>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</si>
  <si>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</si>
  <si>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</si>
  <si>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</si>
  <si>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</si>
  <si>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</si>
  <si>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</si>
  <si>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</si>
  <si>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</si>
  <si>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</si>
  <si>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</si>
  <si>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</si>
  <si>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</si>
  <si>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</si>
  <si>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</si>
  <si>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</si>
  <si>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</si>
  <si>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</si>
  <si>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</si>
  <si>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</si>
  <si>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</si>
  <si>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</si>
  <si>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</si>
  <si>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</si>
  <si>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</si>
  <si>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</si>
  <si>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</si>
  <si>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</si>
  <si>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</si>
  <si>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</si>
  <si>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</si>
  <si>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</si>
  <si>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</si>
  <si>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</si>
  <si>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</si>
  <si>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</si>
  <si>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</si>
  <si>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</si>
  <si>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</si>
  <si>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</si>
  <si>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</si>
  <si>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</si>
  <si>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</si>
  <si>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</si>
  <si>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</si>
  <si>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</si>
  <si>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</si>
  <si>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</si>
  <si>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</si>
  <si>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</si>
  <si>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</si>
  <si>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</si>
  <si>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</si>
  <si>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</si>
  <si>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</si>
  <si>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</si>
  <si>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</si>
  <si>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</si>
  <si>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</si>
  <si>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</si>
  <si>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</si>
  <si>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</si>
  <si>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</si>
  <si>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</si>
  <si>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</si>
  <si>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</si>
  <si>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</si>
  <si>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</si>
  <si>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</si>
  <si>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</si>
  <si>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</si>
  <si>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</si>
  <si>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</si>
  <si>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</si>
  <si>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</si>
  <si>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</si>
  <si>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</si>
  <si>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</si>
  <si>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</si>
  <si>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</si>
  <si>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</si>
  <si>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</si>
  <si>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</si>
  <si>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</si>
  <si>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</si>
  <si>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</si>
  <si>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</si>
  <si>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</si>
  <si>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</si>
  <si>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</si>
  <si>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</si>
  <si>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</si>
  <si>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</si>
  <si>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</si>
  <si>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</si>
  <si>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</si>
  <si>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</si>
  <si>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</si>
  <si>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</si>
  <si>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</si>
  <si>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</si>
  <si>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</si>
  <si>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</si>
  <si>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</si>
  <si>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</si>
  <si>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</si>
  <si>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</si>
  <si>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</si>
  <si>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</si>
  <si>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</si>
  <si>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</si>
  <si>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</si>
  <si>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</si>
  <si>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</si>
  <si>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</si>
  <si>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</si>
  <si>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</si>
  <si>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</si>
  <si>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</si>
  <si>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</si>
  <si>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</si>
  <si>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</si>
  <si>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</si>
  <si>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</si>
  <si>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</si>
  <si>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</si>
  <si>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</si>
  <si>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</si>
  <si>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</si>
  <si>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</si>
  <si>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</si>
  <si>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</si>
  <si>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</si>
  <si>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</si>
  <si>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</si>
  <si>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</si>
  <si>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</si>
  <si>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</si>
  <si>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</si>
  <si>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</si>
  <si>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</si>
  <si>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</si>
  <si>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</si>
  <si>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</si>
  <si>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</si>
  <si>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</si>
  <si>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</si>
  <si>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</si>
  <si>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</si>
  <si>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</si>
  <si>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</si>
  <si>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</si>
  <si>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</si>
  <si>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</si>
  <si>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</si>
  <si>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</si>
  <si>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</si>
  <si>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</si>
  <si>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</si>
  <si>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</si>
  <si>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</si>
  <si>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</si>
  <si>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</si>
  <si>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</si>
  <si>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</si>
  <si>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</si>
  <si>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</si>
  <si>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</si>
  <si>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</si>
  <si>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</si>
  <si>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</si>
  <si>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</si>
  <si>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</si>
  <si>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</si>
  <si>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</si>
  <si>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</si>
  <si>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</si>
  <si>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</si>
  <si>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</si>
  <si>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</si>
  <si>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</si>
  <si>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</si>
  <si>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</si>
  <si>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</si>
  <si>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</si>
  <si>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</si>
  <si>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</si>
  <si>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</si>
  <si>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</si>
  <si>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</si>
  <si>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</si>
  <si>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</si>
  <si>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</si>
  <si>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</si>
  <si>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</si>
  <si>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</si>
  <si>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</si>
  <si>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</si>
  <si>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</si>
  <si>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</si>
  <si>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</si>
  <si>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</si>
  <si>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</si>
  <si>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</si>
  <si>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</si>
  <si>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</si>
  <si>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</si>
  <si>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</si>
  <si>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</si>
  <si>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</si>
  <si>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</si>
  <si>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</si>
  <si>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</si>
  <si>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</si>
  <si>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</si>
  <si>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</si>
  <si>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</si>
  <si>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</si>
  <si>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</si>
  <si>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</si>
  <si>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</si>
  <si>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</si>
  <si>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</si>
  <si>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</si>
  <si>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</si>
  <si>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</si>
  <si>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</si>
  <si>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</si>
  <si>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</si>
  <si>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</si>
  <si>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</si>
  <si>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</si>
  <si>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</si>
  <si>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</si>
  <si>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</si>
  <si>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</si>
  <si>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</si>
  <si>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</si>
  <si>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</si>
  <si>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</si>
  <si>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</si>
  <si>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</si>
  <si>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</si>
  <si>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</si>
  <si>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</si>
  <si>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</si>
  <si>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</si>
  <si>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</si>
  <si>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</si>
  <si>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</si>
  <si>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</si>
  <si>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</si>
  <si>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</si>
  <si>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</si>
  <si>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</si>
  <si>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</si>
  <si>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</si>
  <si>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</si>
  <si>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</si>
  <si>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</si>
  <si>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</si>
  <si>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</si>
  <si>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</si>
  <si>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</si>
  <si>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</si>
  <si>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</si>
  <si>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</si>
  <si>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</si>
  <si>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</si>
  <si>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</si>
  <si>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</si>
  <si>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</si>
  <si>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</si>
  <si>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</si>
  <si>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</si>
  <si>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</si>
  <si>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</si>
  <si>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</si>
  <si>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</si>
  <si>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</si>
  <si>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</si>
  <si>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</si>
  <si>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</si>
  <si>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</si>
  <si>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</si>
  <si>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</si>
  <si>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</si>
  <si>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</si>
  <si>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</si>
  <si>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</si>
  <si>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</si>
  <si>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</si>
  <si>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</si>
  <si>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</si>
  <si>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</si>
  <si>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</si>
  <si>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</si>
  <si>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</si>
  <si>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</si>
  <si>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</si>
  <si>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</si>
  <si>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</si>
  <si>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</si>
  <si>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</si>
  <si>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</si>
  <si>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</si>
  <si>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</si>
  <si>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</si>
  <si>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</si>
  <si>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</si>
  <si>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</si>
  <si>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</si>
  <si>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</si>
  <si>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</si>
  <si>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</si>
  <si>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</si>
  <si>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</si>
  <si>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</si>
  <si>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</si>
  <si>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</si>
  <si>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</si>
  <si>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</si>
  <si>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</si>
  <si>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</si>
  <si>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</si>
  <si>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</si>
  <si>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</si>
  <si>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</si>
  <si>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</si>
  <si>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</si>
  <si>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</si>
  <si>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</si>
  <si>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</si>
  <si>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</si>
  <si>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</si>
  <si>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</si>
  <si>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</si>
  <si>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</si>
  <si>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</si>
  <si>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</si>
  <si>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</si>
  <si>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</si>
  <si>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</si>
  <si>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</si>
  <si>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</si>
  <si>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</si>
  <si>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</si>
  <si>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</si>
  <si>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</si>
  <si>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</si>
  <si>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</si>
  <si>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</si>
  <si>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</si>
  <si>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</si>
  <si>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</si>
  <si>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</si>
  <si>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</si>
  <si>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</si>
  <si>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</si>
  <si>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</si>
  <si>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</si>
  <si>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</si>
  <si>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</si>
  <si>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</si>
  <si>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</si>
  <si>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</si>
  <si>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</si>
  <si>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</si>
  <si>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</si>
  <si>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</si>
  <si>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</si>
  <si>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</si>
  <si>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</si>
  <si>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</si>
  <si>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</si>
  <si>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</si>
  <si>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</si>
  <si>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</si>
  <si>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</si>
  <si>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</si>
  <si>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</si>
  <si>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</si>
  <si>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</si>
  <si>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</si>
  <si>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</si>
  <si>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</si>
  <si>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</si>
  <si>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</si>
  <si>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</si>
  <si>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</si>
  <si>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</si>
  <si>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</si>
  <si>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</si>
  <si>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</si>
  <si>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</si>
  <si>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</si>
  <si>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</si>
  <si>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</si>
  <si>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</si>
  <si>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</si>
  <si>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</si>
  <si>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</si>
  <si>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</si>
  <si>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</si>
  <si>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</si>
  <si>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</si>
  <si>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</si>
  <si>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</si>
  <si>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</si>
  <si>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</si>
  <si>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</si>
  <si>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</si>
  <si>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</si>
  <si>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</si>
  <si>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</si>
  <si>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</si>
  <si>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</si>
  <si>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</si>
  <si>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</si>
  <si>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</si>
  <si>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</si>
  <si>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</si>
  <si>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</si>
  <si>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</si>
  <si>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</si>
  <si>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</si>
  <si>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</si>
  <si>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</si>
  <si>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</si>
  <si>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</si>
  <si>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</si>
  <si>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</si>
  <si>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</si>
  <si>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</si>
  <si>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</si>
  <si>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</si>
  <si>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</si>
  <si>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</si>
  <si>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</si>
  <si>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</si>
  <si>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</si>
  <si>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</si>
  <si>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</si>
  <si>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</si>
  <si>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</si>
  <si>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</si>
  <si>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</si>
  <si>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</si>
  <si>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</si>
  <si>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</si>
  <si>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</si>
  <si>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</si>
  <si>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</si>
  <si>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</si>
  <si>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</si>
  <si>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</si>
  <si>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</si>
  <si>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</si>
  <si>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</si>
  <si>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</si>
  <si>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</si>
  <si>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</si>
  <si>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</si>
  <si>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</si>
  <si>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</si>
  <si>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</si>
  <si>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</si>
  <si>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</si>
  <si>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</si>
  <si>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</si>
  <si>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</si>
  <si>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</si>
  <si>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</si>
  <si>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</si>
  <si>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</si>
  <si>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</si>
  <si>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</si>
  <si>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</si>
  <si>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</si>
  <si>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</si>
  <si>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</si>
  <si>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</si>
  <si>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</si>
  <si>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</si>
  <si>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</si>
  <si>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</si>
  <si>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</si>
  <si>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</si>
  <si>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</si>
  <si>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</si>
  <si>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</si>
  <si>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</si>
  <si>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</si>
  <si>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</si>
  <si>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</si>
  <si>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</si>
  <si>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</si>
  <si>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</si>
  <si>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</si>
  <si>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</si>
  <si>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</si>
  <si>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</si>
  <si>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</si>
  <si>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</si>
  <si>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</si>
  <si>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</si>
  <si>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</si>
  <si>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</si>
  <si>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</si>
  <si>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</si>
  <si>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</si>
  <si>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</si>
  <si>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</si>
  <si>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</si>
  <si>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</si>
  <si>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</si>
  <si>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</si>
  <si>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</si>
  <si>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</si>
  <si>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</si>
  <si>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</si>
  <si>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</si>
  <si>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</si>
  <si>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</si>
  <si>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</si>
  <si>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</si>
  <si>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</si>
  <si>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</si>
  <si>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</si>
  <si>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</si>
  <si>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</si>
  <si>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</si>
  <si>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</si>
  <si>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</si>
  <si>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</si>
  <si>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</si>
  <si>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</si>
  <si>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</si>
  <si>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</si>
  <si>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</si>
  <si>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</si>
  <si>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</si>
  <si>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</si>
  <si>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</si>
  <si>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</si>
  <si>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</si>
  <si>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</si>
  <si>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</si>
  <si>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</si>
  <si>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</si>
  <si>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</si>
  <si>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</si>
  <si>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</si>
  <si>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</si>
  <si>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</si>
  <si>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</si>
  <si>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</si>
  <si>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</si>
  <si>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</si>
  <si>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</si>
  <si>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</si>
  <si>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</si>
  <si>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</si>
  <si>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</si>
  <si>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</si>
  <si>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</si>
  <si>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</si>
  <si>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</si>
  <si>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</si>
  <si>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</si>
  <si>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</si>
  <si>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</si>
  <si>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</si>
  <si>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</si>
  <si>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</si>
  <si>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</si>
  <si>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</si>
  <si>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</si>
  <si>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</si>
  <si>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</si>
  <si>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</si>
  <si>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</si>
  <si>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</si>
  <si>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</si>
  <si>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</si>
  <si>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</si>
  <si>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</si>
  <si>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</si>
  <si>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</si>
  <si>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</si>
  <si>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</si>
  <si>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</si>
  <si>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</si>
  <si>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</si>
  <si>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</si>
  <si>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</si>
  <si>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</si>
  <si>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</si>
  <si>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</si>
  <si>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</si>
  <si>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</si>
  <si>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</si>
  <si>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</si>
  <si>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</si>
  <si>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</si>
  <si>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</si>
  <si>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</si>
  <si>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</si>
  <si>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</si>
  <si>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</si>
  <si>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</si>
  <si>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</si>
  <si>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</si>
  <si>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</si>
  <si>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</si>
  <si>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</si>
  <si>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</si>
  <si>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</si>
  <si>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</si>
  <si>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</si>
  <si>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</si>
  <si>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</si>
  <si>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</si>
  <si>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</si>
  <si>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</si>
  <si>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</si>
  <si>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</si>
  <si>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</si>
  <si>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</si>
  <si>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</si>
  <si>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</si>
  <si>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</si>
  <si>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</si>
  <si>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</si>
  <si>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</si>
  <si>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</si>
  <si>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</si>
  <si>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</si>
  <si>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</si>
  <si>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</si>
  <si>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</si>
  <si>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</si>
  <si>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</si>
  <si>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</si>
  <si>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</si>
  <si>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</si>
  <si>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</si>
  <si>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</si>
  <si>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</si>
  <si>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</si>
  <si>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</si>
  <si>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</si>
  <si>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</si>
  <si>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</si>
  <si>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</si>
  <si>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</si>
  <si>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</si>
  <si>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</si>
  <si>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</si>
  <si>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</si>
  <si>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</si>
  <si>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</si>
  <si>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</si>
  <si>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</si>
  <si>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</si>
  <si>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</si>
  <si>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</si>
  <si>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</si>
  <si>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</si>
  <si>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</si>
  <si>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</si>
  <si>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</si>
  <si>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</si>
  <si>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</si>
  <si>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</si>
  <si>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</si>
  <si>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</si>
  <si>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</si>
  <si>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</si>
  <si>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</si>
  <si>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</si>
  <si>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</si>
  <si>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</si>
  <si>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</si>
  <si>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</si>
  <si>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</si>
  <si>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</si>
  <si>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</si>
  <si>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</si>
  <si>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</si>
  <si>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</si>
  <si>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</si>
  <si>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</si>
  <si>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</si>
  <si>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</si>
  <si>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</si>
  <si>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</si>
  <si>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</si>
  <si>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</si>
  <si>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</si>
  <si>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</si>
  <si>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</si>
  <si>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</si>
  <si>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</si>
  <si>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</si>
  <si>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</si>
  <si>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</si>
  <si>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</si>
  <si>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</si>
  <si>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</si>
  <si>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</si>
  <si>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</si>
  <si>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</si>
  <si>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</si>
  <si>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</si>
  <si>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</si>
  <si>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</si>
  <si>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</si>
  <si>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</si>
  <si>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</si>
  <si>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</si>
  <si>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</si>
  <si>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</si>
  <si>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</si>
  <si>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</si>
  <si>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</si>
  <si>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</si>
  <si>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</si>
  <si>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</si>
  <si>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</si>
  <si>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</si>
  <si>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</si>
  <si>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</si>
  <si>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</si>
  <si>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</si>
  <si>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</si>
  <si>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</si>
  <si>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</si>
  <si>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</si>
  <si>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</si>
  <si>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</si>
  <si>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</si>
  <si>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</si>
  <si>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</si>
  <si>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</si>
  <si>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</si>
  <si>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</si>
  <si>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</si>
  <si>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</si>
  <si>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</si>
  <si>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</si>
  <si>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</si>
  <si>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</si>
  <si>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</si>
  <si>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</si>
  <si>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</si>
  <si>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</si>
  <si>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</si>
  <si>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</si>
  <si>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</si>
  <si>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</si>
  <si>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</si>
  <si>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</si>
  <si>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</si>
  <si>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</si>
  <si>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</si>
  <si>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</si>
  <si>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</si>
  <si>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</si>
  <si>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</si>
  <si>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</si>
  <si>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</si>
  <si>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</si>
  <si>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</si>
  <si>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</si>
  <si>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</si>
  <si>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</si>
  <si>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</si>
  <si>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</si>
  <si>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</si>
  <si>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</si>
  <si>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</si>
  <si>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</si>
  <si>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</si>
  <si>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</si>
  <si>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</si>
  <si>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</si>
  <si>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</si>
  <si>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</si>
  <si>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</si>
  <si>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</si>
  <si>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</si>
  <si>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</si>
  <si>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</si>
  <si>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</si>
  <si>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</si>
  <si>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</si>
  <si>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</si>
  <si>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</si>
  <si>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</si>
  <si>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</si>
  <si>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</si>
  <si>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</si>
  <si>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</si>
  <si>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</si>
  <si>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</si>
  <si>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</si>
  <si>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</si>
  <si>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</si>
  <si>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</si>
  <si>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</si>
  <si>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</si>
  <si>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</si>
  <si>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</si>
  <si>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</si>
  <si>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</si>
  <si>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</si>
  <si>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</si>
  <si>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</si>
  <si>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</si>
  <si>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</si>
  <si>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</si>
  <si>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</si>
  <si>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</si>
  <si>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</si>
  <si>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</si>
  <si>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</si>
  <si>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</si>
  <si>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</si>
  <si>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</si>
  <si>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</si>
  <si>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</si>
  <si>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</si>
  <si>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</si>
  <si>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</si>
  <si>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</si>
  <si>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</si>
  <si>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</si>
  <si>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</si>
  <si>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</si>
  <si>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</si>
  <si>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</si>
  <si>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</si>
  <si>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</si>
  <si>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</si>
  <si>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</si>
  <si>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</si>
  <si>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</si>
  <si>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</si>
  <si>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</si>
  <si>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</si>
  <si>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</si>
  <si>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</si>
  <si>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</si>
  <si>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</si>
  <si>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</si>
  <si>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</si>
  <si>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</si>
  <si>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</si>
  <si>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</si>
  <si>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</si>
  <si>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</si>
  <si>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</si>
  <si>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</si>
  <si>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</si>
  <si>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</si>
  <si>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</si>
  <si>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</si>
  <si>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</si>
  <si>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</si>
  <si>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</si>
  <si>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</si>
  <si>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</si>
  <si>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</si>
  <si>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</si>
  <si>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</si>
  <si>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</si>
  <si>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</si>
  <si>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</si>
  <si>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</si>
  <si>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</si>
  <si>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</si>
  <si>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</si>
  <si>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</si>
  <si>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</si>
  <si>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</si>
  <si>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</si>
  <si>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</si>
  <si>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</si>
  <si>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</si>
  <si>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</si>
  <si>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</si>
  <si>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</si>
  <si>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</si>
  <si>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</si>
  <si>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</si>
  <si>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</si>
  <si>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</si>
  <si>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</si>
  <si>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</si>
  <si>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</si>
  <si>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</si>
  <si>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</si>
  <si>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</si>
  <si>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</si>
  <si>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</si>
  <si>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</si>
  <si>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</si>
  <si>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</si>
  <si>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</si>
  <si>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</si>
  <si>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</si>
  <si>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</si>
  <si>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</si>
  <si>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</si>
  <si>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</si>
  <si>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</si>
  <si>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</si>
  <si>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</si>
  <si>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</si>
  <si>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</si>
  <si>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</si>
  <si>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</si>
  <si>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</si>
  <si>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</si>
  <si>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</si>
  <si>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</si>
  <si>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</si>
  <si>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</si>
  <si>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</si>
  <si>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</si>
  <si>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</si>
  <si>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</si>
  <si>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</si>
  <si>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</si>
  <si>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</si>
  <si>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</si>
  <si>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</si>
  <si>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</si>
  <si>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</si>
  <si>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</si>
  <si>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</si>
  <si>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</si>
  <si>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</si>
  <si>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</si>
  <si>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</si>
  <si>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</si>
  <si>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</si>
  <si>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</si>
  <si>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</si>
  <si>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</si>
  <si>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</si>
  <si>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</si>
  <si>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</si>
  <si>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</si>
  <si>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</si>
  <si>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</si>
  <si>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</si>
  <si>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</si>
  <si>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</si>
  <si>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</si>
  <si>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</si>
  <si>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</si>
  <si>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</si>
  <si>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</si>
  <si>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</si>
  <si>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</si>
  <si>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</si>
  <si>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</si>
  <si>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</si>
  <si>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</si>
  <si>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</si>
  <si>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</si>
  <si>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</si>
  <si>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</si>
  <si>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</si>
  <si>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</si>
  <si>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</si>
  <si>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</si>
  <si>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</si>
  <si>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</si>
  <si>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</si>
  <si>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</si>
  <si>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</si>
  <si>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</si>
  <si>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</si>
  <si>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</si>
  <si>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</si>
  <si>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</si>
  <si>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</si>
  <si>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</si>
  <si>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</si>
  <si>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</si>
  <si>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</si>
  <si>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</si>
  <si>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</si>
  <si>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</si>
  <si>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</si>
  <si>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</si>
  <si>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</si>
  <si>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</si>
  <si>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</si>
  <si>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</si>
  <si>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</si>
  <si>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</si>
  <si>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</si>
  <si>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</si>
  <si>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</si>
  <si>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</si>
  <si>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</si>
  <si>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</si>
  <si>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</si>
  <si>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</si>
  <si>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</si>
  <si>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</si>
  <si>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</si>
  <si>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</si>
  <si>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</si>
  <si>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</si>
  <si>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</si>
  <si>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</si>
  <si>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</si>
  <si>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</si>
  <si>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</si>
  <si>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</si>
  <si>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</si>
  <si>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</si>
  <si>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</si>
  <si>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</si>
  <si>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</si>
  <si>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</si>
  <si>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</si>
  <si>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</si>
  <si>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</si>
  <si>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</si>
  <si>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</si>
  <si>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</si>
  <si>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</si>
  <si>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</si>
  <si>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</si>
  <si>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</si>
  <si>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</si>
  <si>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</si>
  <si>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</si>
  <si>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</si>
  <si>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</si>
  <si>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</si>
  <si>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</si>
  <si>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</si>
  <si>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</si>
  <si>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</si>
  <si>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</si>
  <si>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</si>
  <si>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</si>
  <si>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</si>
  <si>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</si>
  <si>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</si>
  <si>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</si>
  <si>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</si>
  <si>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</si>
  <si>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</si>
  <si>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</si>
  <si>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</si>
  <si>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</si>
  <si>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</si>
  <si>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</si>
  <si>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</si>
  <si>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</si>
  <si>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</si>
  <si>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</si>
  <si>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</si>
  <si>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</si>
  <si>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</si>
  <si>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</si>
  <si>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</si>
  <si>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</si>
  <si>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</si>
  <si>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</si>
  <si>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</si>
  <si>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</si>
  <si>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</si>
  <si>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</si>
  <si>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</si>
  <si>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</si>
  <si>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</si>
  <si>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</si>
  <si>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</si>
  <si>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</si>
  <si>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</si>
  <si>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</si>
  <si>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</si>
  <si>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</si>
  <si>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</si>
  <si>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</si>
  <si>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</si>
  <si>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</si>
  <si>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</si>
  <si>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</si>
  <si>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</si>
  <si>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</si>
  <si>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</si>
  <si>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</si>
  <si>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</si>
  <si>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</si>
  <si>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</si>
  <si>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</si>
  <si>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</si>
  <si>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</si>
  <si>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</si>
  <si>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</si>
  <si>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</si>
  <si>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</si>
  <si>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</si>
  <si>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</si>
  <si>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</si>
  <si>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</si>
  <si>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</si>
  <si>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</si>
  <si>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</si>
  <si>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</si>
  <si>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</si>
  <si>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</si>
  <si>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</si>
  <si>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</si>
  <si>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</si>
  <si>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</si>
  <si>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</si>
  <si>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</si>
  <si>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</si>
  <si>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</si>
  <si>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</si>
  <si>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</si>
  <si>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</si>
  <si>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</si>
  <si>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</si>
  <si>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</si>
  <si>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</si>
  <si>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</si>
  <si>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</si>
  <si>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</si>
  <si>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</si>
  <si>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</si>
  <si>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</si>
  <si>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</si>
  <si>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</si>
  <si>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</si>
  <si>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</si>
  <si>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</si>
  <si>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</si>
  <si>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</si>
  <si>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</si>
  <si>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</si>
  <si>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</si>
  <si>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</si>
  <si>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</si>
  <si>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</si>
  <si>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</si>
  <si>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</si>
  <si>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</si>
  <si>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</si>
  <si>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</si>
  <si>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</si>
  <si>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</si>
  <si>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</si>
  <si>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</si>
  <si>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</si>
  <si>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</si>
  <si>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</si>
  <si>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</si>
  <si>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</si>
  <si>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</si>
  <si>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</si>
  <si>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</si>
  <si>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</si>
  <si>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</si>
  <si>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</si>
  <si>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</si>
  <si>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</si>
  <si>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</si>
  <si>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</si>
  <si>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</si>
  <si>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</si>
  <si>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</si>
  <si>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</si>
  <si>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</si>
  <si>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</si>
  <si>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</si>
  <si>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</si>
  <si>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</si>
  <si>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</si>
  <si>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</si>
  <si>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</si>
  <si>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</si>
  <si>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</si>
  <si>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</si>
  <si>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</si>
  <si>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</si>
  <si>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</si>
  <si>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</si>
  <si>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</si>
  <si>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</si>
  <si>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</si>
  <si>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</si>
  <si>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</si>
  <si>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</si>
  <si>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</si>
  <si>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</si>
  <si>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</si>
  <si>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</si>
  <si>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</si>
  <si>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</si>
  <si>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</si>
  <si>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</si>
  <si>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</si>
  <si>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</si>
  <si>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</si>
  <si>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</si>
  <si>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</si>
  <si>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</si>
  <si>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</si>
  <si>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</si>
  <si>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</si>
  <si>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</si>
  <si>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</si>
  <si>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</si>
  <si>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</si>
  <si>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</si>
  <si>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</si>
  <si>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</si>
  <si>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</si>
  <si>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</si>
  <si>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</si>
  <si>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</si>
  <si>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</si>
  <si>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</si>
  <si>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</si>
  <si>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</si>
  <si>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</si>
  <si>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</si>
  <si>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</si>
  <si>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</si>
  <si>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</si>
  <si>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</si>
  <si>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</si>
  <si>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</si>
  <si>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</si>
  <si>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</si>
  <si>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</si>
  <si>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</si>
  <si>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</si>
  <si>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</si>
  <si>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</si>
  <si>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</si>
  <si>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</si>
  <si>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</si>
  <si>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</si>
  <si>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</si>
  <si>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</si>
  <si>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</si>
  <si>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</si>
  <si>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</si>
  <si>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</si>
  <si>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</si>
  <si>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</si>
  <si>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</si>
  <si>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</si>
  <si>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</si>
  <si>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</si>
  <si>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</si>
  <si>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</si>
  <si>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</si>
  <si>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</si>
  <si>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</si>
  <si>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</si>
  <si>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</si>
  <si>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</si>
  <si>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</si>
  <si>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</si>
  <si>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</si>
  <si>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</si>
  <si>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</si>
  <si>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</si>
  <si>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</si>
  <si>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</si>
  <si>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</si>
  <si>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</si>
  <si>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</si>
  <si>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</si>
  <si>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</si>
  <si>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</si>
  <si>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</si>
  <si>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</si>
  <si>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</si>
  <si>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</si>
  <si>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</si>
  <si>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</si>
  <si>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</si>
  <si>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</si>
  <si>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</si>
  <si>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</si>
  <si>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</si>
  <si>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</si>
  <si>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</si>
  <si>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</si>
  <si>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</si>
  <si>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</si>
  <si>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</si>
  <si>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</si>
  <si>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</si>
  <si>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</si>
  <si>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</si>
  <si>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</si>
  <si>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</si>
  <si>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</si>
  <si>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</si>
  <si>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</si>
  <si>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</si>
  <si>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</si>
  <si>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</si>
  <si>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</si>
  <si>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</si>
  <si>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</si>
  <si>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</si>
  <si>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</si>
  <si>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</si>
  <si>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</si>
  <si>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</si>
  <si>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</si>
  <si>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</si>
  <si>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</si>
  <si>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</si>
  <si>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</si>
  <si>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</si>
  <si>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</si>
  <si>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</si>
  <si>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</si>
  <si>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</si>
  <si>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</si>
  <si>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</si>
  <si>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</si>
  <si>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</si>
  <si>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</si>
  <si>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</si>
  <si>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</si>
  <si>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</si>
  <si>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</si>
  <si>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</si>
  <si>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</si>
  <si>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</si>
  <si>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</si>
  <si>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</si>
  <si>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</si>
  <si>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</si>
  <si>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</si>
  <si>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</si>
  <si>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</si>
  <si>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</si>
  <si>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</si>
  <si>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</si>
  <si>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</si>
  <si>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</si>
  <si>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</si>
  <si>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</si>
  <si>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</si>
  <si>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</si>
  <si>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</si>
  <si>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</si>
  <si>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</si>
  <si>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</si>
  <si>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</si>
  <si>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</si>
  <si>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</si>
  <si>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</si>
  <si>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</si>
  <si>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</si>
  <si>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</si>
  <si>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</si>
  <si>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</si>
  <si>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</si>
  <si>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</si>
  <si>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</si>
  <si>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</si>
  <si>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</si>
  <si>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</si>
  <si>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</si>
  <si>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</si>
  <si>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</si>
  <si>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</si>
  <si>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</si>
  <si>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</si>
  <si>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</si>
  <si>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</si>
  <si>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</si>
  <si>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</si>
  <si>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</si>
  <si>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</si>
  <si>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</si>
  <si>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</si>
  <si>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</si>
  <si>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</si>
  <si>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</si>
  <si>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</si>
  <si>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</si>
  <si>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</si>
  <si>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</si>
  <si>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</si>
  <si>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</si>
  <si>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</si>
  <si>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</si>
  <si>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</si>
  <si>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</si>
  <si>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</si>
  <si>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</si>
  <si>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</si>
  <si>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</si>
  <si>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</si>
  <si>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</si>
  <si>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</si>
  <si>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</si>
  <si>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</si>
  <si>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</si>
  <si>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</si>
  <si>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</si>
  <si>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</si>
  <si>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</si>
  <si>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</si>
  <si>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</si>
  <si>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</si>
  <si>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</si>
  <si>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</si>
  <si>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</si>
  <si>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</si>
  <si>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</si>
  <si>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</si>
  <si>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</si>
  <si>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</si>
  <si>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</si>
  <si>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</si>
  <si>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</si>
  <si>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</si>
  <si>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</si>
  <si>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</si>
  <si>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</si>
  <si>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</si>
  <si>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</si>
  <si>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</si>
  <si>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</si>
  <si>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</si>
  <si>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</si>
  <si>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</si>
  <si>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</si>
  <si>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</si>
  <si>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</si>
  <si>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</si>
  <si>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</si>
  <si>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</si>
  <si>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</si>
  <si>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</si>
  <si>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</si>
  <si>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</si>
  <si>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</si>
  <si>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</si>
  <si>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</si>
  <si>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</si>
  <si>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</si>
  <si>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</si>
  <si>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</si>
  <si>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</si>
  <si>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</si>
  <si>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</si>
  <si>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</si>
  <si>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</si>
  <si>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</si>
  <si>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</si>
  <si>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</si>
  <si>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</si>
  <si>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</si>
  <si>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</si>
  <si>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</si>
  <si>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</si>
  <si>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</si>
  <si>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</si>
  <si>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</si>
  <si>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</si>
  <si>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</si>
  <si>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</si>
  <si>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</si>
  <si>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</si>
  <si>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</si>
  <si>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</si>
  <si>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</si>
  <si>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</si>
  <si>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</si>
  <si>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</si>
  <si>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</si>
  <si>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</si>
  <si>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</si>
  <si>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</si>
  <si>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</si>
  <si>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</si>
  <si>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</si>
  <si>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</si>
  <si>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</si>
  <si>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</si>
  <si>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</si>
  <si>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</si>
  <si>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</si>
  <si>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</si>
  <si>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</si>
  <si>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</si>
  <si>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</si>
  <si>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</si>
  <si>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</si>
  <si>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</si>
  <si>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</si>
  <si>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</si>
  <si>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</si>
  <si>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</si>
  <si>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</si>
  <si>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</si>
  <si>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</si>
  <si>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</si>
  <si>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</si>
  <si>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</si>
  <si>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</si>
  <si>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</si>
  <si>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</si>
  <si>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</si>
  <si>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</si>
  <si>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</si>
  <si>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</si>
  <si>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</si>
  <si>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</si>
  <si>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</si>
  <si>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</si>
  <si>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</si>
  <si>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</si>
  <si>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</si>
  <si>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</si>
  <si>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</si>
  <si>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</si>
  <si>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</si>
  <si>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</si>
  <si>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</si>
  <si>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</si>
  <si>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</si>
  <si>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</si>
  <si>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</si>
  <si>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</si>
  <si>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</si>
  <si>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</si>
  <si>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</si>
  <si>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</si>
  <si>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</si>
  <si>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</si>
  <si>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</si>
  <si>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</si>
  <si>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</si>
  <si>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</si>
  <si>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</si>
  <si>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</si>
  <si>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</si>
  <si>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</si>
  <si>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</si>
  <si>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</si>
  <si>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</si>
  <si>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</si>
  <si>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</si>
  <si>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</si>
  <si>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</si>
  <si>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</si>
  <si>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</si>
  <si>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</si>
  <si>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</si>
  <si>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</si>
  <si>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</si>
  <si>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</si>
  <si>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</si>
  <si>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</si>
  <si>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</si>
  <si>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</si>
  <si>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</si>
  <si>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</si>
  <si>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</si>
  <si>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</si>
  <si>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</si>
  <si>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</si>
  <si>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</si>
  <si>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</si>
  <si>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</si>
  <si>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</si>
  <si>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</si>
  <si>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</si>
  <si>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</si>
  <si>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</si>
  <si>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</si>
  <si>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</si>
  <si>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</si>
  <si>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</si>
  <si>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</si>
  <si>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</si>
  <si>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</si>
  <si>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</si>
  <si>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</si>
  <si>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</si>
  <si>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</si>
  <si>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</si>
  <si>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</si>
  <si>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</si>
  <si>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</si>
  <si>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</si>
  <si>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</si>
  <si>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</si>
  <si>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</si>
  <si>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</si>
  <si>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</si>
  <si>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</si>
  <si>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</si>
  <si>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</si>
  <si>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</si>
  <si>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</si>
  <si>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</si>
  <si>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</si>
  <si>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</si>
  <si>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</si>
  <si>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</si>
  <si>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</si>
  <si>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</si>
  <si>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</si>
  <si>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</si>
  <si>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</si>
  <si>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</si>
  <si>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</si>
  <si>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</si>
  <si>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</si>
  <si>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</si>
  <si>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</si>
  <si>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</si>
  <si>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</si>
  <si>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</si>
  <si>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</si>
  <si>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</si>
  <si>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</si>
  <si>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</si>
  <si>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</si>
  <si>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</si>
  <si>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</si>
  <si>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</si>
  <si>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</si>
  <si>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</si>
  <si>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</si>
  <si>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</si>
  <si>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</si>
  <si>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</si>
  <si>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</si>
  <si>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</si>
  <si>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</si>
  <si>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</si>
  <si>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</si>
  <si>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</si>
  <si>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</si>
  <si>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</si>
  <si>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</si>
  <si>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</si>
  <si>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</si>
  <si>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</si>
  <si>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</si>
  <si>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</si>
  <si>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</si>
  <si>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</si>
  <si>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</si>
  <si>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</si>
  <si>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</si>
  <si>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</si>
  <si>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</si>
  <si>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</si>
  <si>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</si>
  <si>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</si>
  <si>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</si>
  <si>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</si>
  <si>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</si>
  <si>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</si>
  <si>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</si>
  <si>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</si>
  <si>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</si>
  <si>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</si>
  <si>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</si>
  <si>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</si>
  <si>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</si>
  <si>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</si>
  <si>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</si>
  <si>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</si>
  <si>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</si>
  <si>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</si>
  <si>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</si>
  <si>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</si>
  <si>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</si>
  <si>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</si>
  <si>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</si>
  <si>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</si>
  <si>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</si>
  <si>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</si>
  <si>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</si>
  <si>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</si>
  <si>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</si>
  <si>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</si>
  <si>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</si>
  <si>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</si>
  <si>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</si>
  <si>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</si>
  <si>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</si>
  <si>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</si>
  <si>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</si>
  <si>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</si>
  <si>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</si>
  <si>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</si>
  <si>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</si>
  <si>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</si>
  <si>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</si>
  <si>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</si>
  <si>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</si>
  <si>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</si>
  <si>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</si>
  <si>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</si>
  <si>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</si>
  <si>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</si>
  <si>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</si>
  <si>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</si>
  <si>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</si>
  <si>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</si>
  <si>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</si>
  <si>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</si>
  <si>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</si>
  <si>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</si>
  <si>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</si>
  <si>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</si>
  <si>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</si>
  <si>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</si>
  <si>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</si>
  <si>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</si>
  <si>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</si>
  <si>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</si>
  <si>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</si>
  <si>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</si>
  <si>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</si>
  <si>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</si>
  <si>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</si>
  <si>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</si>
  <si>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</si>
  <si>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</si>
  <si>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</si>
  <si>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</si>
  <si>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</si>
  <si>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</si>
  <si>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</si>
  <si>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</si>
  <si>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</si>
  <si>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</si>
  <si>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</si>
  <si>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</si>
  <si>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</si>
  <si>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</si>
  <si>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</si>
  <si>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</si>
  <si>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</si>
  <si>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</si>
  <si>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</si>
  <si>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</si>
  <si>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</si>
  <si>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</si>
  <si>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</si>
  <si>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</si>
  <si>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</si>
  <si>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</si>
  <si>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</si>
  <si>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</si>
  <si>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</si>
  <si>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</si>
  <si>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</si>
  <si>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</si>
  <si>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</si>
  <si>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</si>
  <si>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</si>
  <si>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</si>
  <si>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</si>
  <si>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</si>
  <si>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</si>
  <si>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</si>
  <si>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</si>
  <si>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</si>
  <si>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</si>
  <si>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</si>
  <si>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</si>
  <si>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</si>
  <si>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</si>
  <si>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</si>
  <si>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</si>
  <si>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</si>
  <si>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</si>
  <si>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</si>
  <si>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</si>
  <si>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</si>
  <si>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</si>
  <si>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</si>
  <si>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</si>
  <si>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</si>
  <si>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</si>
  <si>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</si>
  <si>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</si>
  <si>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</si>
  <si>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</si>
  <si>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</si>
  <si>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</si>
  <si>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</si>
  <si>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</si>
  <si>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</si>
  <si>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</si>
  <si>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</si>
  <si>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</si>
  <si>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</si>
  <si>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</si>
  <si>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</si>
  <si>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</si>
  <si>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</si>
  <si>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</si>
  <si>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</si>
  <si>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</si>
  <si>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</si>
  <si>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</si>
  <si>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</si>
  <si>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</si>
  <si>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</si>
  <si>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</si>
  <si>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</si>
  <si>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</si>
  <si>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</si>
  <si>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</si>
  <si>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</si>
  <si>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</si>
  <si>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</si>
  <si>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</si>
  <si>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</si>
  <si>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</si>
  <si>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</si>
  <si>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</si>
  <si>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</si>
  <si>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</si>
  <si>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</si>
  <si>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</si>
  <si>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</si>
  <si>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</si>
  <si>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</si>
  <si>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</si>
  <si>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</si>
  <si>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</si>
  <si>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</si>
  <si>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</si>
  <si>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</si>
  <si>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</si>
  <si>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</si>
  <si>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</si>
  <si>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</si>
  <si>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</si>
  <si>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</si>
  <si>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</si>
  <si>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</si>
  <si>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</si>
  <si>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</si>
  <si>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</si>
  <si>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</si>
  <si>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</si>
  <si>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</si>
  <si>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</si>
  <si>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</si>
  <si>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</si>
  <si>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</si>
  <si>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</si>
  <si>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</si>
  <si>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</si>
  <si>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</si>
  <si>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</si>
  <si>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</si>
  <si>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</si>
  <si>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</si>
  <si>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</si>
  <si>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</si>
  <si>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</si>
  <si>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</si>
  <si>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</si>
  <si>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</si>
  <si>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</si>
  <si>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</si>
  <si>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</si>
  <si>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</si>
  <si>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</si>
  <si>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</si>
  <si>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</si>
  <si>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</si>
  <si>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</si>
  <si>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</si>
  <si>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</si>
  <si>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</si>
  <si>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</si>
  <si>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</si>
  <si>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</si>
  <si>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</si>
  <si>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</si>
  <si>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</si>
  <si>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</si>
  <si>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</si>
  <si>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</si>
  <si>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</si>
  <si>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</si>
  <si>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</si>
  <si>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</si>
  <si>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</si>
  <si>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</si>
  <si>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</si>
  <si>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</si>
  <si>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</si>
  <si>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</si>
  <si>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</si>
  <si>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</si>
  <si>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</si>
  <si>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</si>
  <si>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</si>
  <si>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</si>
  <si>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</si>
  <si>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</si>
  <si>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</si>
  <si>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</si>
  <si>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</si>
  <si>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</si>
  <si>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</si>
  <si>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</si>
  <si>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</si>
  <si>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</si>
  <si>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</si>
  <si>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</si>
  <si>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</si>
  <si>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</si>
  <si>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</si>
  <si>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</si>
  <si>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</si>
  <si>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</si>
  <si>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</si>
  <si>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</si>
  <si>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</si>
  <si>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</si>
  <si>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</si>
  <si>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</si>
  <si>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</si>
  <si>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</si>
  <si>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</si>
  <si>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</si>
  <si>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</si>
  <si>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</si>
  <si>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</si>
  <si>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</si>
  <si>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</si>
  <si>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</si>
  <si>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</si>
  <si>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</si>
  <si>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</si>
  <si>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</si>
  <si>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</si>
  <si>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</si>
  <si>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</si>
  <si>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</si>
  <si>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</si>
  <si>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</si>
  <si>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</si>
  <si>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</si>
  <si>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</si>
  <si>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</si>
  <si>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</si>
  <si>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</si>
  <si>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</si>
  <si>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</si>
  <si>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</si>
  <si>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</si>
  <si>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</si>
  <si>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</si>
  <si>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</si>
  <si>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</si>
  <si>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</si>
  <si>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</si>
  <si>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</si>
  <si>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</si>
  <si>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</si>
  <si>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</si>
  <si>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</si>
  <si>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</si>
  <si>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</si>
  <si>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</si>
  <si>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</si>
  <si>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</si>
  <si>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</si>
  <si>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</si>
  <si>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</si>
  <si>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</si>
  <si>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</si>
  <si>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</si>
  <si>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</si>
  <si>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</si>
  <si>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</si>
  <si>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</si>
  <si>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</si>
  <si>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</si>
  <si>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</si>
  <si>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</si>
  <si>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</si>
  <si>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</si>
  <si>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</si>
  <si>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</si>
  <si>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</si>
  <si>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</si>
  <si>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</si>
  <si>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</si>
  <si>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</si>
  <si>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</si>
  <si>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</si>
  <si>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</si>
  <si>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</si>
  <si>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</si>
  <si>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</si>
  <si>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</si>
  <si>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</si>
  <si>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</si>
  <si>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</si>
  <si>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</si>
  <si>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</si>
  <si>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</si>
  <si>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</si>
  <si>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</si>
  <si>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</si>
  <si>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</si>
  <si>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</si>
  <si>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</si>
  <si>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</si>
  <si>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</si>
  <si>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</si>
  <si>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</si>
  <si>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</si>
  <si>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</si>
  <si>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</si>
  <si>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</si>
  <si>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</si>
  <si>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</si>
  <si>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</si>
  <si>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</si>
  <si>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</si>
  <si>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</si>
  <si>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</si>
  <si>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</si>
  <si>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</si>
  <si>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</si>
  <si>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</si>
  <si>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</si>
  <si>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</si>
  <si>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</si>
  <si>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</si>
  <si>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</si>
  <si>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</si>
  <si>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</si>
  <si>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</si>
  <si>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</si>
  <si>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</si>
  <si>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</si>
  <si>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</si>
  <si>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</si>
  <si>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</si>
  <si>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</si>
  <si>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</si>
  <si>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</si>
  <si>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</si>
  <si>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</si>
  <si>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</si>
  <si>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</si>
  <si>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</si>
  <si>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</si>
  <si>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</si>
  <si>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</si>
  <si>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</si>
  <si>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</si>
  <si>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</si>
  <si>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</si>
  <si>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</si>
  <si>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</si>
  <si>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</si>
  <si>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</si>
  <si>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</si>
  <si>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</si>
  <si>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</si>
  <si>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</si>
  <si>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</si>
  <si>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</si>
  <si>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</si>
  <si>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</si>
  <si>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</si>
  <si>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</si>
  <si>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</si>
  <si>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</si>
  <si>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</si>
  <si>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</si>
  <si>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</si>
  <si>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</si>
  <si>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</si>
  <si>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</si>
  <si>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</si>
  <si>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</si>
  <si>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</si>
  <si>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</si>
  <si>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</si>
  <si>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</si>
  <si>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</si>
  <si>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</si>
  <si>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</si>
  <si>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</si>
  <si>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</si>
  <si>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</si>
  <si>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</si>
  <si>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</si>
  <si>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</si>
  <si>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</si>
  <si>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</si>
  <si>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</si>
  <si>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</si>
  <si>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</si>
  <si>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</si>
  <si>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</si>
  <si>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</si>
  <si>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</si>
  <si>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</si>
  <si>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</si>
  <si>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</si>
  <si>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</si>
  <si>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</si>
  <si>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</si>
  <si>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</si>
  <si>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</si>
  <si>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</si>
  <si>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</si>
  <si>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</si>
  <si>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</si>
  <si>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</si>
  <si>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</si>
  <si>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</si>
  <si>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</si>
  <si>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</si>
  <si>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</si>
  <si>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</si>
  <si>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</si>
  <si>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</si>
  <si>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</si>
  <si>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</si>
  <si>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</si>
  <si>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</si>
  <si>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</si>
  <si>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</si>
  <si>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</si>
  <si>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</si>
  <si>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</si>
  <si>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</si>
  <si>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</si>
  <si>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</si>
  <si>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</si>
  <si>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</si>
  <si>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</si>
  <si>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</si>
  <si>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</si>
  <si>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</si>
  <si>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</si>
  <si>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</si>
  <si>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</si>
  <si>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</si>
  <si>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</si>
  <si>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</si>
  <si>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</si>
  <si>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</si>
  <si>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</si>
  <si>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</si>
  <si>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</si>
  <si>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</si>
  <si>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</si>
  <si>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</si>
  <si>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</si>
  <si>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</si>
  <si>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</si>
  <si>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</si>
  <si>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</si>
  <si>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</si>
  <si>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</si>
  <si>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</si>
  <si>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</si>
  <si>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</si>
  <si>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</si>
  <si>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</si>
  <si>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</si>
  <si>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</si>
  <si>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</si>
  <si>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</si>
  <si>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</si>
  <si>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</si>
  <si>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</si>
  <si>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</si>
  <si>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</si>
  <si>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</si>
  <si>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</si>
  <si>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</si>
  <si>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</si>
  <si>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</si>
  <si>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</si>
  <si>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</si>
  <si>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</si>
  <si>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</si>
  <si>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</si>
  <si>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</si>
  <si>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</si>
  <si>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</si>
  <si>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</si>
  <si>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</si>
  <si>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</si>
  <si>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</si>
  <si>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</si>
  <si>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</si>
  <si>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</si>
  <si>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</si>
  <si>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</si>
  <si>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</si>
  <si>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</si>
  <si>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</si>
  <si>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</si>
  <si>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</si>
  <si>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</si>
  <si>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</si>
  <si>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</si>
  <si>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</si>
  <si>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</si>
  <si>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</si>
  <si>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</si>
  <si>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</si>
  <si>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</si>
  <si>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</si>
  <si>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</si>
  <si>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</si>
  <si>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</si>
  <si>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</si>
  <si>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</si>
  <si>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</si>
  <si>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</si>
  <si>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</si>
  <si>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</si>
  <si>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</si>
  <si>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</si>
  <si>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</si>
  <si>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</si>
  <si>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</si>
  <si>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</si>
  <si>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</si>
  <si>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</si>
  <si>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</si>
  <si>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</si>
  <si>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</si>
  <si>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</si>
  <si>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</si>
  <si>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</si>
  <si>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</si>
  <si>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</si>
  <si>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</si>
  <si>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</si>
  <si>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</si>
  <si>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</si>
  <si>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</si>
  <si>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</si>
  <si>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</si>
  <si>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</si>
  <si>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</si>
  <si>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</si>
  <si>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</si>
  <si>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</si>
  <si>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</si>
  <si>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</si>
  <si>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</si>
  <si>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</si>
  <si>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</si>
  <si>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</si>
  <si>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</si>
  <si>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</si>
  <si>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</si>
  <si>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</si>
  <si>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</si>
  <si>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</si>
  <si>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</si>
  <si>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</si>
  <si>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</si>
  <si>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</si>
  <si>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</si>
  <si>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</si>
  <si>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</si>
  <si>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</si>
  <si>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</si>
  <si>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</si>
  <si>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</si>
  <si>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</si>
  <si>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</si>
  <si>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</si>
  <si>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</si>
  <si>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</si>
  <si>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</si>
  <si>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</si>
  <si>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</si>
  <si>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</si>
  <si>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</si>
  <si>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</si>
  <si>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</si>
  <si>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</si>
  <si>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</si>
  <si>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</si>
  <si>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</si>
  <si>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</si>
  <si>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</si>
  <si>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</si>
  <si>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</si>
  <si>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</si>
  <si>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</si>
  <si>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</si>
  <si>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</si>
  <si>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</si>
  <si>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</si>
  <si>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</si>
  <si>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</si>
  <si>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</si>
  <si>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</si>
  <si>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</si>
  <si>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</si>
  <si>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</si>
  <si>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</si>
  <si>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</si>
  <si>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</si>
  <si>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</si>
  <si>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</si>
  <si>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</si>
  <si>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</si>
  <si>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</si>
  <si>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</si>
  <si>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</si>
  <si>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</si>
  <si>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</si>
  <si>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</si>
  <si>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</si>
  <si>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</si>
  <si>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</si>
  <si>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</si>
  <si>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</si>
  <si>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</si>
  <si>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</si>
  <si>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</si>
  <si>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</si>
  <si>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</si>
  <si>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</si>
  <si>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</si>
  <si>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</si>
  <si>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</si>
  <si>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</si>
  <si>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</si>
  <si>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</si>
  <si>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</si>
  <si>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</si>
  <si>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</si>
  <si>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</si>
  <si>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</si>
  <si>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</si>
  <si>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</si>
  <si>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</si>
  <si>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</si>
  <si>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</si>
  <si>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</si>
  <si>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</si>
  <si>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</si>
  <si>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</si>
  <si>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</si>
  <si>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</si>
  <si>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</si>
  <si>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</si>
  <si>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</si>
  <si>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</si>
  <si>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</si>
  <si>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</si>
  <si>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</si>
  <si>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</si>
  <si>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</si>
  <si>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</si>
  <si>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</si>
  <si>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</si>
  <si>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</si>
  <si>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</si>
  <si>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</si>
  <si>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</si>
  <si>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</si>
  <si>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</si>
  <si>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</si>
  <si>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</si>
  <si>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</si>
  <si>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</si>
  <si>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</si>
  <si>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</si>
  <si>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</si>
  <si>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</si>
  <si>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</si>
  <si>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</si>
  <si>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</si>
  <si>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</si>
  <si>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</si>
  <si>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</si>
  <si>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</si>
  <si>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</si>
  <si>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</si>
  <si>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</si>
  <si>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</si>
  <si>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</si>
  <si>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</si>
  <si>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</si>
  <si>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</si>
  <si>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</si>
  <si>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</si>
  <si>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</si>
  <si>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</si>
  <si>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</si>
  <si>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</si>
  <si>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</si>
  <si>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</si>
  <si>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</si>
  <si>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</si>
  <si>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</si>
  <si>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</si>
  <si>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</si>
  <si>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</si>
  <si>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</si>
  <si>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</si>
  <si>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</si>
  <si>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</si>
  <si>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</si>
  <si>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</si>
  <si>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</si>
  <si>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</si>
  <si>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</si>
  <si>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</si>
  <si>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</si>
  <si>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</si>
  <si>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</si>
  <si>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</si>
  <si>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</si>
  <si>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</si>
  <si>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</si>
  <si>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</si>
  <si>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</si>
  <si>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</si>
  <si>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</si>
  <si>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</si>
  <si>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</si>
  <si>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</si>
  <si>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</si>
  <si>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</si>
  <si>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</si>
  <si>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</si>
  <si>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</si>
  <si>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</si>
  <si>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</si>
  <si>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</si>
  <si>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</si>
  <si>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</si>
  <si>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</si>
  <si>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</si>
  <si>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</si>
  <si>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</si>
  <si>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</si>
  <si>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</si>
  <si>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</si>
  <si>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</si>
  <si>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</si>
  <si>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</si>
  <si>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</si>
  <si>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</si>
  <si>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</si>
  <si>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</si>
  <si>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</si>
  <si>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</si>
  <si>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</si>
  <si>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</si>
  <si>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</si>
  <si>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</si>
  <si>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</si>
  <si>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</si>
  <si>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</si>
  <si>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</si>
  <si>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</si>
  <si>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</si>
  <si>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</si>
  <si>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</si>
  <si>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</si>
  <si>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</si>
  <si>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</si>
  <si>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</si>
  <si>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</si>
  <si>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</si>
  <si>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</si>
  <si>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</si>
  <si>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</si>
  <si>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</si>
  <si>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</si>
  <si>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</si>
  <si>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</si>
  <si>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</si>
  <si>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</si>
  <si>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</si>
  <si>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</si>
  <si>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</si>
  <si>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</si>
  <si>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</si>
  <si>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</si>
  <si>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</si>
  <si>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</si>
  <si>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</si>
  <si>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</si>
  <si>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</si>
  <si>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</si>
  <si>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</si>
  <si>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</si>
  <si>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</si>
  <si>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</si>
  <si>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</si>
  <si>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</si>
  <si>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</si>
  <si>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</si>
  <si>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</si>
  <si>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</si>
  <si>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</si>
  <si>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</si>
  <si>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</si>
  <si>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</si>
  <si>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</si>
  <si>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</si>
  <si>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</si>
  <si>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</si>
  <si>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</si>
  <si>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</si>
  <si>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</si>
  <si>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</si>
  <si>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</si>
  <si>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</si>
  <si>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</si>
  <si>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</si>
  <si>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</si>
  <si>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</si>
  <si>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</si>
  <si>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</si>
  <si>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</si>
  <si>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</si>
  <si>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</si>
  <si>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</si>
  <si>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</si>
  <si>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</si>
  <si>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</si>
  <si>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</si>
  <si>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</si>
  <si>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</si>
  <si>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</si>
  <si>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</si>
  <si>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</si>
  <si>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</si>
  <si>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</si>
  <si>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</si>
  <si>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</si>
  <si>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</si>
  <si>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</si>
  <si>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</si>
  <si>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</si>
  <si>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</si>
  <si>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</si>
  <si>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</si>
  <si>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</si>
  <si>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</si>
  <si>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</si>
  <si>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</si>
  <si>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</si>
  <si>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</si>
  <si>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</si>
  <si>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</si>
  <si>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</si>
  <si>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</si>
  <si>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</si>
  <si>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</si>
  <si>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</si>
  <si>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</si>
  <si>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</si>
  <si>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</si>
  <si>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</si>
  <si>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</si>
  <si>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</si>
  <si>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</si>
  <si>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</si>
  <si>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</si>
  <si>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</si>
  <si>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</si>
  <si>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</si>
  <si>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</si>
  <si>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</si>
  <si>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</si>
  <si>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</si>
  <si>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</si>
  <si>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</si>
  <si>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</si>
  <si>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</si>
  <si>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</si>
  <si>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</si>
  <si>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</si>
  <si>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</si>
  <si>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</si>
  <si>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</si>
  <si>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</si>
  <si>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</si>
  <si>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</si>
  <si>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</si>
  <si>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</si>
  <si>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</si>
  <si>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</si>
  <si>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</si>
  <si>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</si>
  <si>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</si>
  <si>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</si>
  <si>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</si>
  <si>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</si>
  <si>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</si>
  <si>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</si>
  <si>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</si>
  <si>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</si>
  <si>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</si>
  <si>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</si>
  <si>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</si>
  <si>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</si>
  <si>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</si>
  <si>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</si>
  <si>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</si>
  <si>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</si>
  <si>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</si>
  <si>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</si>
  <si>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</si>
  <si>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</si>
  <si>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</si>
  <si>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</si>
  <si>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</si>
  <si>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</si>
  <si>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</si>
  <si>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</si>
  <si>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</si>
  <si>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</si>
  <si>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</si>
  <si>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</si>
  <si>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</si>
  <si>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</si>
  <si>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</si>
  <si>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</si>
  <si>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</si>
  <si>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</si>
  <si>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</si>
  <si>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</si>
  <si>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</si>
  <si>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</si>
  <si>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</si>
  <si>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</si>
  <si>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</si>
  <si>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</si>
  <si>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</si>
  <si>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</si>
  <si>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</si>
  <si>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</si>
  <si>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</si>
  <si>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</si>
  <si>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</si>
  <si>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</si>
  <si>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</si>
  <si>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</si>
  <si>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</si>
  <si>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</si>
  <si>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</si>
  <si>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</si>
  <si>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</si>
  <si>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</si>
  <si>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</si>
  <si>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</si>
  <si>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</si>
  <si>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</si>
  <si>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</si>
  <si>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</si>
  <si>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</si>
  <si>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</si>
  <si>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</si>
  <si>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</si>
  <si>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</si>
  <si>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</si>
  <si>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</si>
  <si>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</si>
  <si>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</si>
  <si>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</si>
  <si>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</si>
  <si>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</si>
  <si>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</si>
  <si>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</si>
  <si>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</si>
  <si>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</si>
  <si>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</si>
  <si>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</si>
  <si>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</si>
  <si>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</si>
  <si>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</si>
  <si>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</si>
  <si>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</si>
  <si>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</si>
  <si>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</si>
  <si>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</si>
  <si>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</si>
  <si>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</si>
  <si>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</si>
  <si>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</si>
  <si>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</si>
  <si>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</si>
  <si>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</si>
  <si>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</si>
  <si>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</si>
  <si>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</si>
  <si>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</si>
  <si>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</si>
  <si>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</si>
  <si>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</si>
  <si>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</si>
  <si>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</si>
  <si>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</si>
  <si>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</si>
  <si>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</si>
  <si>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</si>
  <si>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</si>
  <si>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</si>
  <si>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</si>
  <si>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</si>
  <si>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</si>
  <si>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</si>
  <si>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</si>
  <si>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</si>
  <si>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</si>
  <si>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</si>
  <si>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</si>
  <si>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</si>
  <si>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</si>
  <si>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</si>
  <si>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</si>
  <si>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</si>
  <si>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</si>
  <si>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</si>
  <si>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</si>
  <si>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</si>
  <si>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</si>
  <si>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</si>
  <si>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</si>
  <si>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</si>
  <si>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</si>
  <si>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</si>
  <si>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</si>
  <si>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</si>
  <si>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</si>
  <si>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</si>
  <si>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</si>
  <si>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</si>
  <si>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</si>
  <si>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</si>
  <si>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</si>
  <si>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</si>
  <si>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</si>
  <si>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</si>
  <si>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</si>
  <si>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</si>
  <si>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</si>
  <si>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</si>
  <si>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</si>
  <si>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</si>
  <si>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</si>
  <si>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</si>
  <si>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</si>
  <si>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</si>
  <si>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</si>
  <si>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</si>
  <si>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</si>
  <si>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</si>
  <si>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</si>
  <si>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</si>
  <si>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</si>
  <si>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</si>
  <si>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</si>
  <si>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</si>
  <si>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</si>
  <si>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</si>
  <si>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</si>
  <si>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</si>
  <si>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</si>
  <si>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</si>
  <si>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</si>
  <si>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</si>
  <si>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</si>
  <si>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</si>
  <si>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</si>
  <si>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</si>
  <si>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</si>
  <si>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</si>
  <si>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</si>
  <si>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</si>
  <si>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</si>
  <si>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</si>
  <si>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</si>
  <si>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</si>
  <si>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</si>
  <si>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</si>
  <si>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</si>
  <si>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</si>
  <si>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</si>
  <si>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</si>
  <si>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</si>
  <si>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</si>
  <si>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</si>
  <si>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</si>
  <si>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</si>
  <si>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</si>
  <si>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</si>
  <si>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</si>
  <si>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</si>
  <si>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</si>
  <si>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</si>
  <si>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</si>
  <si>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</si>
  <si>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</si>
  <si>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</si>
  <si>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</si>
  <si>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</si>
  <si>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</si>
  <si>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</si>
  <si>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</si>
  <si>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</si>
  <si>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</si>
  <si>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</si>
  <si>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</si>
  <si>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</si>
  <si>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</si>
  <si>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</si>
  <si>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</si>
  <si>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</si>
  <si>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</si>
  <si>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</si>
  <si>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</si>
  <si>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</si>
  <si>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</si>
  <si>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</si>
  <si>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</si>
  <si>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</si>
  <si>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</si>
  <si>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</si>
  <si>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</si>
  <si>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</si>
  <si>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</si>
  <si>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</si>
  <si>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</si>
  <si>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</si>
  <si>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</si>
  <si>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</si>
  <si>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</si>
  <si>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</si>
  <si>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</si>
  <si>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</si>
  <si>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</si>
  <si>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</si>
  <si>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</si>
  <si>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</si>
  <si>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</si>
  <si>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</si>
  <si>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</si>
  <si>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</si>
  <si>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</si>
  <si>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</si>
  <si>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</si>
  <si>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</si>
  <si>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</si>
  <si>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</si>
  <si>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</si>
  <si>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</si>
  <si>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</si>
  <si>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</si>
  <si>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</si>
  <si>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</si>
  <si>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</si>
  <si>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</si>
  <si>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</si>
  <si>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</si>
  <si>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</si>
  <si>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</si>
  <si>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</si>
  <si>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</si>
  <si>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</si>
  <si>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</si>
  <si>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</si>
  <si>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</si>
  <si>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</si>
  <si>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</si>
  <si>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</si>
  <si>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</si>
  <si>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</si>
  <si>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</si>
  <si>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</si>
  <si>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</si>
  <si>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</si>
  <si>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</si>
  <si>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</si>
  <si>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</si>
  <si>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</si>
  <si>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</si>
  <si>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</si>
  <si>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</si>
  <si>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</si>
  <si>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</si>
  <si>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</si>
  <si>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</si>
  <si>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</si>
  <si>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</si>
  <si>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</si>
  <si>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</si>
  <si>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</si>
  <si>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</si>
  <si>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</si>
  <si>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</si>
  <si>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</si>
  <si>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</si>
  <si>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</si>
  <si>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</si>
  <si>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</si>
  <si>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</si>
  <si>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</si>
  <si>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</si>
  <si>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</si>
  <si>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</si>
  <si>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</si>
  <si>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</si>
  <si>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</si>
  <si>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</si>
  <si>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</si>
  <si>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</si>
  <si>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</si>
  <si>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</si>
  <si>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</si>
  <si>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</si>
  <si>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</si>
  <si>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</si>
  <si>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</si>
  <si>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</si>
  <si>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</si>
  <si>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</si>
  <si>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</si>
  <si>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</si>
  <si>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</si>
  <si>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</si>
  <si>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</si>
  <si>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</si>
  <si>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</si>
  <si>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</si>
  <si>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</si>
  <si>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</si>
  <si>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</si>
  <si>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</si>
  <si>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</si>
  <si>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</si>
  <si>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</si>
  <si>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</si>
  <si>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</si>
  <si>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</si>
  <si>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</si>
  <si>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</si>
  <si>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</si>
  <si>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</si>
  <si>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</si>
  <si>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</si>
  <si>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</si>
  <si>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</si>
  <si>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</si>
  <si>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</si>
  <si>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</si>
  <si>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</si>
  <si>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</si>
  <si>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</si>
  <si>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</si>
  <si>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</si>
  <si>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</si>
  <si>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</si>
  <si>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</si>
  <si>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</si>
  <si>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</si>
  <si>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</si>
  <si>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</si>
  <si>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</si>
  <si>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</si>
  <si>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</si>
  <si>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</si>
  <si>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</si>
  <si>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</si>
  <si>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</si>
  <si>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</si>
  <si>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</si>
  <si>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</si>
  <si>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</si>
  <si>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</si>
  <si>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</si>
  <si>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</si>
  <si>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</si>
  <si>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</si>
  <si>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</si>
  <si>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</si>
  <si>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</si>
  <si>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</si>
  <si>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</si>
  <si>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</si>
  <si>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</si>
  <si>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</si>
  <si>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</si>
  <si>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</si>
  <si>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</si>
  <si>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</si>
  <si>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</si>
  <si>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</si>
  <si>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</si>
  <si>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</si>
  <si>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</si>
  <si>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</si>
  <si>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</si>
  <si>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</si>
  <si>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</si>
  <si>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</si>
  <si>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</si>
  <si>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</si>
  <si>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</si>
  <si>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</si>
  <si>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</si>
  <si>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</si>
  <si>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</si>
  <si>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</si>
  <si>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</si>
  <si>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</si>
  <si>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</si>
  <si>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</si>
  <si>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</si>
  <si>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</si>
  <si>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</si>
  <si>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</si>
  <si>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</si>
  <si>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</si>
  <si>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</si>
  <si>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</si>
  <si>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</si>
  <si>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</si>
  <si>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</si>
  <si>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</si>
  <si>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</si>
  <si>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</si>
  <si>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</si>
  <si>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</si>
  <si>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</si>
  <si>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</si>
  <si>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</si>
  <si>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</si>
  <si>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</si>
  <si>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</si>
  <si>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</si>
  <si>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</si>
  <si>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</si>
  <si>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</si>
  <si>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</si>
  <si>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</si>
  <si>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</si>
  <si>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</si>
  <si>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</si>
  <si>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</si>
  <si>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</si>
  <si>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</si>
  <si>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</si>
  <si>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</si>
  <si>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</si>
  <si>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</si>
  <si>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</si>
  <si>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</si>
  <si>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</si>
  <si>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</si>
  <si>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</si>
  <si>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</si>
  <si>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</si>
  <si>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</si>
  <si>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</si>
  <si>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</si>
  <si>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</si>
  <si>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</si>
  <si>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</si>
  <si>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</si>
  <si>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</si>
  <si>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</si>
  <si>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</si>
  <si>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</si>
  <si>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</si>
  <si>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</si>
  <si>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</si>
  <si>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</si>
  <si>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</si>
  <si>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</si>
  <si>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</si>
  <si>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</si>
  <si>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</si>
  <si>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</si>
  <si>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</si>
  <si>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</si>
  <si>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</si>
  <si>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</si>
  <si>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</si>
  <si>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</si>
  <si>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</si>
  <si>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</si>
  <si>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</si>
  <si>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</si>
  <si>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</si>
  <si>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</si>
  <si>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</si>
  <si>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</si>
  <si>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</si>
  <si>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</si>
  <si>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</si>
  <si>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</si>
  <si>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</si>
  <si>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</si>
  <si>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</si>
  <si>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</si>
  <si>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</si>
  <si>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</si>
  <si>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</si>
  <si>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</si>
  <si>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</si>
  <si>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</si>
  <si>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</si>
  <si>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</si>
  <si>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</si>
  <si>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</si>
  <si>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</si>
  <si>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</si>
  <si>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</si>
  <si>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</si>
  <si>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</si>
  <si>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</si>
  <si>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</si>
  <si>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</si>
  <si>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</si>
  <si>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</si>
  <si>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</si>
  <si>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</si>
  <si>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</si>
  <si>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</si>
  <si>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</si>
  <si>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</si>
  <si>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</si>
  <si>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</si>
  <si>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</si>
  <si>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</si>
  <si>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</si>
  <si>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</si>
  <si>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</si>
  <si>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</si>
  <si>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</si>
  <si>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</si>
  <si>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</si>
  <si>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</si>
  <si>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</si>
  <si>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</si>
  <si>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</si>
  <si>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</si>
  <si>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</si>
  <si>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</si>
  <si>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</si>
  <si>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</si>
  <si>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</si>
  <si>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</si>
  <si>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</si>
  <si>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</si>
  <si>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</si>
  <si>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</si>
  <si>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</si>
  <si>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</si>
  <si>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</si>
  <si>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</si>
  <si>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</si>
  <si>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</si>
  <si>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</si>
  <si>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</si>
  <si>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</si>
  <si>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</si>
  <si>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</si>
  <si>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</si>
  <si>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</si>
  <si>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</si>
  <si>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</si>
  <si>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</si>
  <si>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</si>
  <si>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</si>
  <si>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</si>
  <si>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</si>
  <si>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</si>
  <si>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</si>
  <si>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</si>
  <si>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</si>
  <si>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</si>
  <si>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</si>
  <si>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</si>
  <si>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</si>
  <si>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</si>
  <si>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</si>
  <si>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</si>
  <si>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</si>
  <si>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</si>
  <si>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</si>
  <si>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</si>
  <si>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</si>
  <si>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</si>
  <si>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</si>
  <si>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</si>
  <si>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</si>
  <si>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</si>
  <si>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</si>
  <si>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</si>
  <si>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</si>
  <si>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</si>
  <si>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</si>
  <si>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</si>
  <si>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</si>
  <si>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</si>
  <si>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</si>
  <si>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</si>
  <si>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</si>
  <si>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</si>
  <si>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</si>
  <si>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</si>
  <si>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</si>
  <si>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</si>
  <si>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</si>
  <si>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</si>
  <si>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</si>
  <si>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</si>
  <si>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</si>
  <si>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</si>
  <si>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</si>
  <si>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</si>
  <si>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</si>
  <si>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</si>
  <si>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</si>
  <si>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</si>
  <si>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</si>
  <si>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</si>
  <si>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</si>
  <si>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</si>
  <si>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</si>
  <si>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</si>
  <si>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</si>
  <si>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</si>
  <si>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</si>
  <si>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</si>
  <si>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</si>
  <si>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</si>
  <si>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</si>
  <si>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</si>
  <si>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</si>
  <si>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</si>
  <si>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</si>
  <si>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</si>
  <si>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</si>
  <si>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</si>
  <si>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</si>
  <si>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</si>
  <si>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</si>
  <si>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</si>
  <si>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</si>
  <si>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</si>
  <si>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</si>
  <si>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</si>
  <si>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</si>
  <si>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</si>
  <si>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</si>
  <si>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</si>
  <si>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</si>
  <si>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</si>
  <si>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</si>
  <si>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</si>
  <si>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</si>
  <si>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</si>
  <si>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</si>
  <si>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</si>
  <si>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</si>
  <si>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</si>
  <si>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</si>
  <si>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</si>
  <si>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</si>
  <si>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</si>
  <si>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</si>
  <si>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</si>
  <si>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</si>
  <si>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</si>
  <si>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</si>
  <si>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</si>
  <si>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</si>
  <si>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</si>
  <si>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</si>
  <si>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</si>
  <si>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</si>
  <si>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</si>
  <si>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</si>
  <si>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</si>
  <si>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</si>
  <si>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</si>
  <si>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</si>
  <si>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</si>
  <si>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</si>
  <si>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</si>
  <si>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</si>
  <si>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</si>
  <si>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</si>
  <si>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</si>
  <si>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</si>
  <si>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</si>
  <si>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</si>
  <si>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</si>
  <si>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</si>
  <si>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</si>
  <si>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</si>
  <si>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</si>
  <si>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</si>
  <si>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</si>
  <si>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</si>
  <si>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</si>
  <si>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</si>
  <si>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</si>
  <si>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</si>
  <si>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</si>
  <si>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</si>
  <si>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</si>
  <si>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</si>
  <si>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</si>
  <si>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</si>
  <si>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</si>
  <si>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</si>
  <si>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</si>
  <si>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</si>
  <si>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</si>
  <si>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</si>
  <si>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</si>
  <si>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</si>
  <si>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</si>
  <si>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</si>
  <si>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</si>
  <si>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</si>
  <si>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</si>
  <si>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</si>
  <si>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</si>
  <si>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</si>
  <si>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</si>
  <si>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</si>
  <si>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</si>
  <si>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</si>
  <si>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</si>
  <si>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</si>
  <si>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</si>
  <si>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</si>
  <si>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</si>
  <si>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</si>
  <si>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</si>
  <si>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</si>
  <si>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</si>
  <si>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</si>
  <si>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</si>
  <si>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</si>
  <si>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</si>
  <si>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</si>
  <si>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</si>
  <si>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</si>
  <si>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</si>
  <si>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</si>
  <si>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</si>
  <si>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</si>
  <si>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</si>
  <si>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</si>
  <si>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</si>
  <si>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</si>
  <si>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</si>
  <si>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</si>
  <si>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</si>
  <si>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</si>
  <si>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</si>
  <si>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</si>
  <si>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</si>
  <si>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</si>
  <si>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</si>
  <si>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</si>
  <si>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</si>
  <si>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</si>
  <si>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</si>
  <si>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</si>
  <si>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</si>
  <si>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</si>
  <si>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</si>
  <si>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</si>
  <si>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</si>
  <si>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</si>
  <si>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</si>
  <si>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</si>
  <si>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</si>
  <si>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</si>
  <si>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</si>
  <si>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</si>
  <si>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</si>
  <si>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</si>
  <si>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</si>
  <si>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</si>
  <si>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</si>
  <si>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</si>
  <si>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</si>
  <si>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</si>
  <si>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</si>
  <si>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</si>
  <si>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</si>
  <si>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</si>
  <si>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</si>
  <si>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</si>
  <si>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</si>
  <si>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</si>
  <si>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</si>
  <si>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</si>
  <si>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</si>
  <si>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</si>
  <si>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</si>
  <si>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</si>
  <si>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</si>
  <si>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</si>
  <si>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</si>
  <si>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</si>
  <si>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</si>
  <si>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</si>
  <si>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</si>
  <si>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</si>
  <si>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</si>
  <si>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</si>
  <si>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</si>
  <si>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</si>
  <si>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</si>
  <si>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</si>
  <si>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</si>
  <si>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</si>
  <si>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</si>
  <si>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</si>
  <si>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</si>
  <si>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</si>
  <si>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</si>
  <si>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</si>
  <si>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</si>
  <si>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</si>
  <si>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</si>
  <si>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</si>
  <si>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</si>
  <si>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</si>
  <si>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</si>
  <si>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</si>
  <si>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</si>
  <si>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</si>
  <si>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</si>
  <si>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</si>
  <si>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</si>
  <si>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</si>
  <si>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</si>
  <si>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</si>
  <si>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</si>
  <si>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</si>
  <si>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</si>
  <si>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</si>
  <si>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</si>
  <si>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</si>
  <si>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</si>
  <si>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</si>
  <si>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</si>
  <si>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</si>
  <si>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</si>
  <si>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</si>
  <si>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</si>
  <si>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</si>
  <si>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</si>
  <si>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</si>
  <si>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</si>
  <si>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</si>
  <si>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</si>
  <si>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</si>
  <si>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</si>
  <si>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</si>
  <si>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</si>
  <si>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</si>
  <si>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</si>
  <si>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</si>
  <si>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</si>
  <si>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</si>
  <si>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</si>
  <si>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</si>
  <si>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</si>
  <si>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</si>
  <si>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</si>
  <si>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</si>
  <si>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</si>
  <si>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</si>
  <si>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</si>
  <si>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</si>
  <si>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</si>
  <si>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</si>
  <si>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</si>
  <si>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</si>
  <si>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</si>
  <si>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</si>
  <si>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</si>
  <si>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</si>
  <si>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</si>
  <si>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</si>
  <si>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</si>
  <si>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</si>
  <si>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</si>
  <si>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</si>
  <si>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</si>
  <si>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</si>
  <si>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</si>
  <si>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</si>
  <si>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</si>
  <si>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</si>
  <si>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</si>
  <si>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</si>
  <si>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</si>
  <si>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</si>
  <si>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</si>
  <si>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</si>
  <si>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</si>
  <si>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</si>
  <si>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</si>
  <si>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</si>
  <si>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</si>
  <si>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</si>
  <si>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</si>
  <si>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</si>
  <si>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</si>
  <si>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</si>
  <si>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</si>
  <si>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</si>
  <si>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</si>
  <si>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</si>
  <si>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</si>
  <si>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</si>
  <si>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</si>
  <si>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</si>
  <si>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</si>
  <si>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</si>
  <si>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</si>
  <si>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</si>
  <si>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</si>
  <si>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</si>
  <si>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</si>
  <si>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</si>
  <si>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</si>
  <si>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</si>
  <si>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</si>
  <si>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</si>
  <si>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</si>
  <si>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</si>
  <si>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</si>
  <si>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</si>
  <si>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</si>
  <si>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</si>
  <si>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</si>
  <si>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</si>
  <si>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</si>
  <si>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</si>
  <si>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</si>
  <si>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</si>
  <si>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</si>
  <si>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</si>
  <si>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</si>
  <si>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</si>
  <si>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</si>
  <si>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</si>
  <si>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</si>
  <si>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</si>
  <si>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</si>
  <si>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</si>
  <si>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</si>
  <si>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</si>
  <si>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</si>
  <si>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</si>
  <si>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</si>
  <si>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</si>
  <si>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</si>
  <si>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</si>
  <si>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</si>
  <si>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</si>
  <si>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</si>
  <si>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</si>
  <si>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</si>
  <si>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</si>
  <si>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</si>
  <si>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</si>
  <si>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</si>
  <si>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</si>
  <si>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</si>
  <si>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</si>
  <si>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</si>
  <si>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</si>
  <si>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</si>
  <si>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</si>
  <si>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</si>
  <si>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</si>
  <si>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</si>
  <si>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</si>
  <si>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</si>
  <si>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</si>
  <si>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</si>
  <si>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</si>
  <si>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</si>
  <si>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</si>
  <si>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</si>
  <si>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</si>
  <si>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</si>
  <si>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</si>
  <si>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</si>
  <si>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</si>
  <si>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</si>
  <si>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</si>
  <si>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</si>
  <si>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</si>
  <si>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</si>
  <si>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</si>
  <si>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</si>
  <si>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</si>
  <si>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</si>
  <si>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</si>
  <si>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</si>
  <si>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</si>
  <si>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</si>
  <si>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</si>
  <si>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</si>
  <si>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</si>
  <si>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</si>
  <si>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</si>
  <si>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</si>
  <si>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</si>
  <si>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</si>
  <si>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</si>
  <si>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</si>
  <si>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</si>
  <si>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</si>
  <si>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</si>
  <si>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</si>
  <si>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</si>
  <si>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</si>
  <si>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</si>
  <si>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</si>
  <si>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</si>
  <si>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</si>
  <si>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</si>
  <si>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</si>
  <si>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</si>
  <si>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</si>
  <si>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</si>
  <si>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</si>
  <si>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</si>
  <si>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</si>
  <si>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</si>
  <si>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</si>
  <si>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</si>
  <si>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</si>
  <si>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</si>
  <si>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</si>
  <si>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</si>
  <si>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</si>
  <si>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</si>
  <si>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</si>
  <si>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</si>
  <si>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</si>
  <si>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</si>
  <si>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</si>
  <si>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</si>
  <si>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</si>
  <si>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</si>
  <si>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</si>
  <si>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</si>
  <si>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</si>
  <si>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</si>
  <si>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</si>
  <si>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</si>
  <si>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</si>
  <si>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</si>
  <si>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</si>
  <si>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</si>
  <si>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</si>
  <si>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</si>
  <si>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</si>
  <si>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</si>
  <si>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</si>
  <si>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</si>
  <si>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</si>
  <si>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</si>
  <si>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</si>
  <si>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</si>
  <si>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</si>
  <si>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</si>
  <si>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</si>
  <si>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</si>
  <si>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</si>
  <si>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</si>
  <si>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</si>
  <si>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</si>
  <si>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</si>
  <si>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</si>
  <si>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</si>
  <si>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</si>
  <si>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</si>
  <si>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</si>
  <si>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</si>
  <si>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</si>
  <si>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</si>
  <si>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</si>
  <si>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</si>
  <si>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</si>
  <si>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</si>
  <si>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</si>
  <si>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</si>
  <si>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</si>
  <si>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</si>
  <si>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</si>
  <si>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</si>
  <si>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</si>
  <si>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</si>
  <si>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</si>
  <si>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</si>
  <si>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</si>
  <si>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</si>
  <si>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</si>
  <si>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</si>
  <si>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</si>
  <si>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</si>
  <si>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</si>
  <si>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</si>
  <si>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</si>
  <si>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</si>
  <si>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</si>
  <si>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</si>
  <si>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</si>
  <si>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</si>
  <si>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</si>
  <si>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</si>
  <si>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</si>
  <si>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</si>
  <si>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</si>
  <si>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</si>
  <si>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</si>
  <si>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</si>
  <si>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</si>
  <si>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</si>
  <si>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</si>
  <si>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</si>
  <si>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</si>
  <si>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</si>
  <si>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</si>
  <si>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</si>
  <si>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</si>
  <si>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</si>
  <si>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</si>
  <si>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</si>
  <si>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</si>
  <si>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</si>
  <si>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</si>
  <si>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</si>
  <si>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</si>
  <si>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</si>
  <si>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</si>
  <si>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</si>
  <si>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</si>
  <si>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</si>
  <si>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</si>
  <si>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</si>
  <si>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</si>
  <si>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</si>
  <si>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</si>
  <si>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</si>
  <si>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</si>
  <si>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</si>
  <si>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</si>
  <si>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</si>
  <si>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</si>
  <si>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</si>
  <si>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</si>
  <si>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</si>
  <si>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</si>
  <si>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</si>
  <si>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</si>
  <si>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</si>
  <si>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</si>
  <si>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</si>
  <si>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</si>
  <si>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</si>
  <si>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</si>
  <si>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</si>
  <si>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</si>
  <si>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</si>
  <si>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</si>
  <si>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</si>
  <si>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</si>
  <si>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</si>
  <si>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</si>
  <si>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</si>
  <si>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</si>
  <si>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</si>
  <si>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</si>
  <si>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</si>
  <si>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</si>
  <si>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</si>
  <si>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</si>
  <si>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</si>
  <si>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</si>
  <si>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</si>
  <si>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</si>
  <si>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</si>
  <si>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</si>
  <si>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</si>
  <si>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</si>
  <si>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</si>
  <si>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</si>
  <si>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</si>
  <si>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</si>
  <si>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</si>
  <si>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</si>
  <si>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</si>
  <si>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</si>
  <si>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</si>
  <si>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</si>
  <si>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</si>
  <si>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</si>
  <si>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</si>
  <si>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</si>
  <si>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</si>
  <si>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</si>
  <si>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</si>
  <si>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</si>
  <si>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</si>
  <si>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</si>
  <si>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</si>
  <si>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</si>
  <si>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</si>
  <si>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</si>
  <si>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</si>
  <si>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</si>
  <si>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</si>
  <si>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</si>
  <si>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</si>
  <si>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</si>
  <si>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</si>
  <si>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</si>
  <si>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</si>
  <si>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</si>
  <si>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</si>
  <si>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</si>
  <si>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</si>
  <si>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</si>
  <si>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</si>
  <si>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</si>
  <si>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</si>
  <si>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</si>
  <si>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</si>
  <si>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</si>
  <si>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</si>
  <si>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</si>
  <si>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</si>
  <si>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</si>
  <si>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</si>
  <si>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</si>
  <si>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</si>
  <si>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</si>
  <si>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</si>
  <si>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</si>
  <si>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</si>
  <si>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</si>
  <si>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</si>
  <si>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</si>
  <si>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</si>
  <si>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</si>
  <si>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</si>
  <si>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</si>
  <si>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</si>
  <si>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</si>
  <si>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</si>
  <si>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</si>
  <si>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</si>
  <si>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</si>
  <si>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</si>
  <si>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</si>
  <si>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</si>
  <si>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</si>
  <si>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</si>
  <si>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</si>
  <si>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</si>
  <si>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</si>
  <si>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</si>
  <si>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</si>
  <si>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</si>
  <si>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</si>
  <si>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</si>
  <si>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</si>
  <si>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</si>
  <si>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</si>
  <si>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</si>
  <si>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</si>
  <si>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</si>
  <si>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</si>
  <si>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</si>
  <si>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</si>
  <si>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</si>
  <si>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</si>
  <si>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</si>
  <si>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</si>
  <si>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</si>
  <si>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</si>
  <si>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</si>
  <si>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</si>
  <si>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</si>
  <si>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</si>
  <si>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</si>
  <si>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</si>
  <si>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</si>
  <si>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</si>
  <si>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</si>
  <si>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</si>
  <si>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</si>
  <si>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</si>
  <si>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</si>
  <si>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</si>
  <si>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</si>
  <si>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</si>
  <si>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</si>
  <si>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</si>
  <si>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</si>
  <si>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</si>
  <si>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</si>
  <si>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</si>
  <si>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</si>
  <si>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</si>
  <si>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</si>
  <si>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</si>
  <si>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</si>
  <si>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</si>
  <si>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</si>
  <si>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PCM-20251008-00001529</t>
  </si>
  <si>
    <t xml:space="preserve">ETA 90 min </t>
  </si>
  <si>
    <t xml:space="preserve"> PCM-20250215-00000830 </t>
  </si>
  <si>
    <t>LTE site still down and  site located in aramco area access issue need special permission</t>
  </si>
  <si>
    <t xml:space="preserve"> PCM-20251008-00001506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</si>
  <si>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</si>
  <si>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</si>
  <si>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</si>
  <si>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</si>
  <si>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</si>
  <si>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</si>
  <si>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</si>
  <si>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</si>
  <si>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</si>
  <si>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</si>
  <si>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</si>
  <si>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</si>
  <si>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</si>
  <si>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PCM-20251008-00001466</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</si>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</sst>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0" totalsRowShown="0" headerRowDxfId="31" dataDxfId="30" headerRowBorderDxfId="28" tableBorderDxfId="29">
  <autoFilter ref="A1:L1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3" totalsRowShown="0" headerRowDxfId="15" dataDxfId="14" headerRowBorderDxfId="12" tableBorderDxfId="13">
  <autoFilter ref="A1:L2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275.69045578703663</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45938.638881712963</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45938.638881712963</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45938.638881712963</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45938.638881712963</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45938.638881712963</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45938.638881712963</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45938.638881712963</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45938.638881712963</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45938.638881712963</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45938.638881712963</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45938.638881712963</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45938.638881712963</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45938.638881712963</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45938.638881712963</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45938.638881712963</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45938.638881712963</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45938.638881712963</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45938.638881712963</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45938.638881712963</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45938.638881712963</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45938.638881712963</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45938.638881712963</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45938.638881712963</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45938.638881712963</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45938.638881712963</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45938.638881712963</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45938.638881712963</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45938.638881712963</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45938.638881712963</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45938.638881712963</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45938.638881712963</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45938.638881712963</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45938.638881712963</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45938.638881712963</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45938.638881712963</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45938.638881712963</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45938.638881712963</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45938.638881712963</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45938.638881712963</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45938.638881712963</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45938.638881712963</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45938.638881712963</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45938.638881712963</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45938.638881712963</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45938.638881712963</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45938.638881712963</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45938.638881712963</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45938.638881712963</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45938.638881712963</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45938.638881712963</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45938.638881712963</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45938.638881712963</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45938.638881712963</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45938.638881712963</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45938.638881712963</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45938.638881712963</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45938.638881712963</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45938.638881712963</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45938.638881712963</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45938.638881712963</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45938.638881712963</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45938.638881712963</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45938.638881712963</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45938.638881712963</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45938.638881712963</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45938.638881712963</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45938.638881712963</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45938.638881712963</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45938.638881712963</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45938.638881712963</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45938.638881712963</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45938.638881712963</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45938.638881712963</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45938.638881712963</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45938.638881712963</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45938.638881712963</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45938.638881712963</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1DF91321-5147-4094-BBD6-686BD4CD2840}"/>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tabSelected="1" workbookViewId="0">
      <selection activeCell="K8" sqref="K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131.91179837963136</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113.63904375000129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29202</v>
      </c>
      <c r="E6" s="120" t="s">
        <v>38964</v>
      </c>
      <c r="F6" s="121">
        <v>45938.586030092592</v>
      </c>
      <c r="G6" s="122">
        <f ca="1">IFERROR(NOW()-F6,"-")</f>
        <v>5.2851620370347518E-2</v>
      </c>
      <c r="H6" s="121">
        <v>45938.580474537041</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1</v>
      </c>
      <c r="D7" s="18" t="s">
        <v>26672</v>
      </c>
      <c r="E7" s="120" t="s">
        <v>38964</v>
      </c>
      <c r="F7" s="121">
        <v>45938.612939814811</v>
      </c>
      <c r="G7" s="122">
        <f ca="1">IFERROR(NOW()-F7,"-")</f>
        <v>2.5941898151359055E-2</v>
      </c>
      <c r="H7" s="121">
        <v>45938.60738425926</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45938.638881712963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45938.638881712963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45938.638881712963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45938.638881712963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45938.638881712963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45938.638881712963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45938.638881712963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45938.638881712963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45938.638881712963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45938.638881712963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45938.638881712963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45938.638881712963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45938.638881712963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45938.638881712963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45938.638881712963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45938.638881712963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45938.638881712963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45938.638881712963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45938.638881712963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45938.638881712963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45938.638881712963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45938.638881712963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45938.638881712963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45938.638881712963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45938.638881712963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45938.638881712963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45938.638881712963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45938.638881712963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45938.638881712963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45938.638881712963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45938.638881712963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45938.638881712963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45938.638881712963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45938.638881712963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45938.638881712963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45938.638881712963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45938.638881712963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45938.638881712963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45938.638881712963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45938.638881712963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45938.638881712963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45938.638881712963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45938.638881712963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45938.638881712963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45938.638881712963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45938.638881712963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45938.638881712963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45938.638881712963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45938.638881712963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45938.638881712963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45938.638881712963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45938.638881712963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45938.638881712963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45938.638881712963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45938.638881712963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45938.638881712963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45938.638881712963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45938.638881712963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45938.638881712963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45938.638881712963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45938.638881712963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45938.638881712963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45938.638881712963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45938.638881712963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45938.638881712963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45938.638881712963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45938.638881712963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45938.638881712963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45938.638881712963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45938.638881712963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45938.638881712963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45938.638881712963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45938.638881712963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45938.638881712963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45938.638881712963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45938.638881712963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45938.638881712963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45938.638881712963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45938.638881712963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45938.638881712963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45938.638881712963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45938.638881712963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45938.638881712963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45938.638881712963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45938.638881712963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45938.638881712963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45938.638881712963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45938.638881712963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45938.638881712963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45938.638881712963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45938.638881712963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45938.638881712963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45938.638881712963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45938.638881712963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45938.638881712963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45938.638881712963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45938.638881712963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45938.638881712963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45938.638881712963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45938.638881712963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45938.638881712963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45938.638881712963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45938.638881712963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45938.638881712963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45938.638881712963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45938.638881712963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45938.638881712963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45938.638881712963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45938.638881712963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45938.638881712963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45938.638881712963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45938.638881712963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45938.638881712963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45938.638881712963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45938.638881712963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45938.638881712963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45938.638881712963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45938.638881712963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45938.638881712963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45938.638881712963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45938.638881712963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45938.638881712963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45938.638881712963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45938.638881712963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45938.638881712963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45938.638881712963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45938.638881712963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45938.638881712963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45938.638881712963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45938.638881712963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45938.638881712963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45938.638881712963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45938.638881712963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45938.638881712963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45938.638881712963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45938.638881712963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45938.638881712963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45938.638881712963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45938.638881712963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45938.638881712963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45938.638881712963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45938.638881712963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45938.638881712963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45938.638881712963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45938.638881712963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45938.638881712963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45938.638881712963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45938.638881712963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45938.638881712963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45938.638881712963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45938.638881712963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45938.638881712963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45938.638881712963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45938.638881712963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45938.638881712963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45938.638881712963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45938.638881712963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45938.638881712963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45938.638881712963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45938.638881712963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45938.638881712963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45938.638881712963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45938.638881712963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45938.638881712963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45938.638881712963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45938.638881712963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45938.638881712963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45938.638881712963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45938.638881712963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45938.638881712963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45938.638881712963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45938.638881712963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45938.638881712963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45938.638881712963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45938.638881712963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45938.638881712963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45938.638881712963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45938.638881712963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45938.638881712963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45938.638881712963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45938.638881712963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45938.638881712963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45938.638881712963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45938.638881712963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45938.638881712963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45938.638881712963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45938.638881712963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45938.638881712963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45938.638881712963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45938.638881712963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45938.638881712963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45938.638881712963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45938.638881712963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45938.638881712963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45938.638881712963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45938.638881712963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45938.638881712963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45938.638881712963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45938.638881712963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45938.638881712963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45938.638881712963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45938.638881712963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45938.638881712963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45938.638881712963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45938.638881712963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45938.638881712963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45938.638881712963</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45938.638881712963</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45938.638881712963</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45938.638881712963</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45938.638881712963</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45938.638881712963</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45938.638881712963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45938.638881712963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45938.638881712963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45938.638881712963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45938.638881712963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45938.638881712963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45938.638881712963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45938.638881712963</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45938.638881712963</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45938.638881712963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45938.638881712963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45938.638881712963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45938.638881712963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45938.638881712963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45938.638881712963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45938.638881712963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45938.638881712963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45938.638881712963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45938.638881712963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45938.638881712963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45938.638881712963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45938.638881712963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45938.638881712963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45938.638881712963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45938.638881712963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45938.638881712963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45938.638881712963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45938.638881712963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45938.638881712963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45938.638881712963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45938.638881712963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45938.638881712963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45938.638881712963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45938.638881712963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45938.638881712963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45938.638881712963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45938.638881712963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45938.638881712963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45938.638881712963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45938.638881712963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45938.638881712963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45938.638881712963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45938.638881712963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45938.638881712963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45938.638881712963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45938.638881712963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45938.638881712963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45938.638881712963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45938.638881712963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45938.638881712963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45938.638881712963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45938.638881712963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45938.638881712963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45938.638881712963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45938.638881712963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45938.638881712963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45938.638881712963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45938.638881712963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45938.638881712963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45938.638881712963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45938.638881712963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45938.638881712963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45938.638881712963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45938.638881712963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45938.638881712963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45938.638881712963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45938.638881712963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45938.638881712963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45938.638881712963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45938.638881712963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45938.638881712963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45938.638881712963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45938.638881712963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45938.638881712963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45938.638881712963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45938.638881712963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45938.638881712963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45938.638881712963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45938.638881712963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45938.638881712963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45938.638881712963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45938.638881712963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45938.638881712963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45938.638881712963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45938.638881712963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45938.638881712963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45938.638881712963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45938.638881712963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45938.638881712963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45938.638881712963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45938.638881712963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45938.638881712963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45938.638881712963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45938.638881712963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45938.638881712963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45938.638881712963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45938.638881712963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45938.638881712963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45938.638881712963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45938.638881712963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45938.638881712963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45938.638881712963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45938.638881712963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45938.638881712963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45938.638881712963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45938.638881712963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45938.638881712963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45938.638881712963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45938.638881712963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45938.638881712963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45938.638881712963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45938.638881712963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45938.638881712963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45938.638881712963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45938.638881712963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45938.638881712963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45938.638881712963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45938.638881712963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45938.638881712963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45938.638881712963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45938.638881712963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45938.638881712963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45938.638881712963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45938.638881712963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45938.638881712963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45938.638881712963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45938.638881712963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45938.638881712963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45938.638881712963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45938.638881712963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45938.638881712963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45938.638881712963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45938.638881712963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45938.638881712963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45938.638881712963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45938.638881712963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45938.638881712963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45938.638881712963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45938.638881712963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45938.638881712963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45938.638881712963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45938.638881712963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45938.638881712963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45938.638881712963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45938.638881712963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45938.638881712963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45938.638881712963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45938.638881712963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45938.638881712963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45938.638881712963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45938.638881712963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45938.638881712963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45938.638881712963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45938.638881712963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45938.638881712963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45938.638881712963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45938.638881712963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45938.638881712963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45938.638881712963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45938.638881712963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45938.638881712963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45938.638881712963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45938.638881712963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45938.638881712963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45938.638881712963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45938.638881712963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45938.638881712963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45938.638881712963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45938.638881712963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45938.638881712963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45938.638881712963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45938.638881712963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45938.638881712963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45938.638881712963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45938.638881712963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45938.638881712963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45938.638881712963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45938.638881712963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45938.638881712963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45938.638881712963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45938.638881712963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45938.638881712963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45938.638881712963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45938.638881712963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45938.638881712963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45938.638881712963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45938.638881712963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45938.638881712963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45938.638881712963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45938.638881712963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45938.638881712963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45938.638881712963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45938.638881712963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45938.638881712963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45938.638881712963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45938.638881712963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45938.638881712963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45938.638881712963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45938.638881712963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45938.638881712963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45938.638881712963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45938.638881712963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45938.638881712963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45938.638881712963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45938.638881712963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45938.638881712963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45938.638881712963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45938.638881712963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45938.638881712963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45938.638881712963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45938.638881712963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45938.638881712963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45938.638881712963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45938.638881712963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45938.638881712963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45938.638881712963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45938.638881712963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45938.638881712963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45938.638881712963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45938.638881712963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45938.638881712963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45938.638881712963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45938.638881712963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45938.638881712963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45938.638881712963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45938.638881712963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45938.638881712963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45938.638881712963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45938.638881712963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45938.638881712963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45938.638881712963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45938.638881712963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45938.638881712963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45938.638881712963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45938.638881712963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45938.638881712963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45938.638881712963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45938.638881712963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45938.638881712963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45938.638881712963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45938.638881712963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45938.638881712963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45938.638881712963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45938.638881712963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45938.638881712963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45938.638881712963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45938.638881712963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45938.638881712963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45938.638881712963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45938.638881712963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45938.638881712963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45938.638881712963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45938.638881712963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45938.638881712963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45938.638881712963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45938.638881712963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45938.638881712963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45938.638881712963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45938.638881712963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45938.638881712963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45938.638881712963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45938.638881712963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45938.638881712963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45938.638881712963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45938.638881712963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45938.638881712963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45938.638881712963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45938.638881712963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45938.638881712963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45938.638881712963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45938.638881712963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45938.638881712963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45938.638881712963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45938.638881712963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45938.638881712963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45938.638881712963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45938.638881712963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45938.638881712963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45938.638881712963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45938.638881712963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45938.638881712963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45938.638881712963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45938.638881712963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45938.638881712963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45938.638881712963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45938.638881712963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45938.638881712963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45938.638881712963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45938.638881712963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45938.638881712963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45938.638881712963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45938.638881712963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45938.638881712963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45938.638881712963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45938.638881712963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45938.638881712963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45938.638881712963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45938.638881712963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45938.638881712963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45938.638881712963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45938.638881712963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45938.638881712963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45938.638881712963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45938.638881712963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45938.638881712963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45938.638881712963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45938.638881712963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45938.638881712963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45938.638881712963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45938.638881712963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45938.638881712963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45938.638881712963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45938.638881712963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45938.638881712963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45938.638881712963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45938.638881712963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45938.638881712963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45938.638881712963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45938.638881712963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45938.638881712963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45938.638881712963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45938.638881712963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45938.638881712963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45938.638881712963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45938.638881712963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45938.638881712963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45938.638881712963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45938.638881712963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45938.638881712963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45938.638881712963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45938.638881712963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45938.638881712963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45938.638881712963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45938.638881712963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45938.638881712963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45938.638881712963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45938.638881712963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45938.638881712963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45938.638881712963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45938.638881712963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45938.638881712963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45938.638881712963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45938.638881712963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45938.638881712963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45938.638881712963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45938.638881712963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45938.638881712963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45938.638881712963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45938.638881712963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45938.638881712963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45938.638881712963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45938.638881712963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45938.638881712963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45938.638881712963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45938.638881712963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45938.638881712963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45938.638881712963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45938.638881712963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45938.638881712963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45938.638881712963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45938.638881712963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45938.638881712963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45938.638881712963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45938.638881712963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45938.638881712963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45938.638881712963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45938.638881712963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45938.638881712963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45938.638881712963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45938.638881712963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45938.638881712963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45938.638881712963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45938.638881712963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45938.638881712963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45938.638881712963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45938.638881712963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45938.638881712963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45938.638881712963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45938.638881712963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45938.638881712963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45938.638881712963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45938.638881712963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45938.638881712963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45938.638881712963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45938.638881712963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45938.638881712963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45938.638881712963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45938.638881712963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45938.638881712963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45938.638881712963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45938.638881712963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45938.638881712963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45938.638881712963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45938.638881712963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45938.638881712963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45938.638881712963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45938.638881712963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45938.638881712963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45938.638881712963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45938.638881712963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45938.638881712963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45938.638881712963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45938.638881712963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45938.638881712963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45938.638881712963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45938.638881712963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45938.638881712963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45938.638881712963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45938.638881712963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45938.638881712963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45938.638881712963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45938.638881712963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45938.638881712963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45938.638881712963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45938.638881712963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45938.638881712963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45938.638881712963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45938.638881712963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45938.638881712963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45938.638881712963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45938.638881712963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45938.638881712963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45938.638881712963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45938.638881712963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45938.638881712963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45938.638881712963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45938.638881712963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45938.638881712963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45938.638881712963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45938.638881712963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45938.638881712963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45938.638881712963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45938.638881712963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45938.638881712963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45938.638881712963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45938.638881712963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45938.638881712963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45938.638881712963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45938.638881712963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45938.638881712963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45938.638881712963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45938.638881712963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45938.638881712963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45938.638881712963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45938.638881712963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45938.638881712963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45938.638881712963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45938.638881712963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45938.638881712963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45938.638881712963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45938.638881712963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45938.638881712963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45938.638881712963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45938.638881712963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45938.638881712963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45938.638881712963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45938.638881712963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45938.638881712963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45938.638881712963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45938.638881712963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45938.638881712963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45938.638881712963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45938.638881712963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45938.638881712963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45938.638881712963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45938.638881712963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45938.638881712963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45938.638881712963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45938.638881712963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45938.638881712963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45938.638881712963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45938.638881712963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45938.638881712963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45938.638881712963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45938.638881712963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45938.638881712963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45938.638881712963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45938.638881712963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45938.638881712963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45938.638881712963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45938.638881712963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45938.638881712963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45938.638881712963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45938.638881712963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45938.638881712963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45938.638881712963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45938.638881712963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45938.638881712963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45938.638881712963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45938.638881712963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45938.638881712963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45938.638881712963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45938.638881712963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45938.638881712963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45938.638881712963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45938.638881712963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45938.638881712963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45938.638881712963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45938.638881712963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45938.638881712963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45938.638881712963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45938.638881712963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45938.638881712963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45938.638881712963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45938.638881712963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45938.638881712963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45938.638881712963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45938.638881712963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45938.638881712963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45938.638881712963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45938.638881712963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45938.638881712963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45938.638881712963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45938.638881712963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45938.638881712963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45938.638881712963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45938.638881712963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45938.638881712963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45938.638881712963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45938.638881712963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45938.638881712963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45938.638881712963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45938.638881712963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45938.638881712963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45938.638881712963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45938.638881712963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45938.638881712963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45938.638881712963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45938.638881712963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45938.638881712963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45938.638881712963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45938.638881712963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45938.638881712963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45938.638881712963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45938.638881712963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45938.638881712963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45938.638881712963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45938.638881712963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45938.638881712963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45938.638881712963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45938.638881712963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45938.638881712963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45938.638881712963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45938.638881712963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45938.638881712963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45938.638881712963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45938.638881712963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45938.638881712963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45938.638881712963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45938.638881712963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45938.638881712963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45938.638881712963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45938.638881712963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45938.638881712963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45938.638881712963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45938.638881712963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45938.638881712963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45938.638881712963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45938.638881712963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45938.638881712963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45938.638881712963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45938.638881712963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45938.638881712963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45938.638881712963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45938.638881712963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45938.638881712963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45938.638881712963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45938.638881712963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45938.638881712963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45938.638881712963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45938.638881712963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45938.638881712963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45938.638881712963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45938.638881712963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45938.638881712963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45938.638881712963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45938.638881712963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45938.638881712963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45938.638881712963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45938.638881712963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45938.638881712963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45938.638881712963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45938.638881712963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45938.638881712963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45938.638881712963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45938.638881712963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45938.638881712963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45938.638881712963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45938.638881712963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45938.638881712963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45938.638881712963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45938.638881712963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45938.638881712963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45938.638881712963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45938.638881712963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45938.638881712963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45938.638881712963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45938.638881712963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45938.638881712963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45938.638881712963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45938.638881712963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45938.638881712963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45938.638881712963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45938.638881712963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45938.638881712963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45938.638881712963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45938.638881712963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45938.638881712963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45938.638881712963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45938.638881712963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45938.638881712963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45938.638881712963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45938.638881712963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45938.638881712963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45938.638881712963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45938.638881712963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45938.638881712963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45938.638881712963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45938.638881712963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45938.638881712963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45938.638881712963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45938.638881712963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45938.638881712963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45938.638881712963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45938.638881712963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45938.638881712963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45938.638881712963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45938.638881712963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45938.638881712963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45938.638881712963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45938.638881712963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45938.638881712963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45938.638881712963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45938.638881712963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45938.638881712963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45938.638881712963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45938.638881712963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45938.638881712963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45938.638881712963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45938.638881712963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45938.638881712963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45938.638881712963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45938.638881712963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45938.638881712963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45938.638881712963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45938.638881712963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45938.638881712963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45938.638881712963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45938.638881712963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45938.638881712963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45938.638881712963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45938.638881712963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45938.638881712963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45938.638881712963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45938.638881712963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45938.638881712963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45938.638881712963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45938.638881712963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45938.638881712963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45938.638881712963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45938.638881712963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45938.638881712963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45938.638881712963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45938.638881712963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45938.638881712963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45938.638881712963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45938.638881712963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45938.638881712963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45938.638881712963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45938.638881712963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45938.638881712963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45938.638881712963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45938.638881712963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45938.638881712963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45938.638881712963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45938.638881712963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45938.638881712963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45938.638881712963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45938.638881712963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45938.638881712963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45938.638881712963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45938.638881712963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45938.638881712963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45938.638881712963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45938.638881712963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45938.638881712963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45938.638881712963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45938.638881712963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45938.638881712963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45938.638881712963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45938.638881712963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45938.638881712963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45938.638881712963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45938.638881712963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45938.638881712963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45938.638881712963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45938.638881712963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45938.638881712963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45938.638881712963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45938.638881712963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45938.638881712963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45938.638881712963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45938.638881712963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45938.638881712963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45938.638881712963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45938.638881712963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45938.638881712963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45938.638881712963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45938.638881712963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45938.638881712963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45938.638881712963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45938.638881712963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45938.638881712963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45938.638881712963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45938.638881712963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45938.638881712963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45938.638881712963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45938.638881712963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45938.638881712963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45938.638881712963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45938.638881712963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45938.638881712963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45938.638881712963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45938.638881712963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45938.638881712963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45938.638881712963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45938.638881712963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45938.638881712963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45938.638881712963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45938.638881712963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45938.638881712963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45938.638881712963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45938.638881712963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45938.638881712963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45938.638881712963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45938.638881712963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45938.638881712963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45938.638881712963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45938.638881712963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45938.638881712963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45938.638881712963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45938.638881712963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45938.638881712963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45938.638881712963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45938.638881712963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45938.638881712963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45938.638881712963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45938.638881712963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45938.638881712963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45938.638881712963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45938.638881712963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45938.638881712963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45938.638881712963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45938.638881712963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45938.638881712963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45938.638881712963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45938.638881712963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45938.638881712963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45938.638881712963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45938.638881712963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45938.638881712963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45938.638881712963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45938.638881712963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45938.638881712963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45938.638881712963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45938.638881712963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45938.638881712963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45938.638881712963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45938.638881712963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45938.638881712963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45938.638881712963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45938.638881712963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45938.638881712963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45938.638881712963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45938.638881712963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45938.638881712963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45938.638881712963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45938.638881712963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45938.638881712963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45938.638881712963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45938.638881712963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45938.638881712963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45938.638881712963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45938.638881712963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45938.638881712963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45938.638881712963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45938.638881712963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45938.638881712963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45938.638881712963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45938.638881712963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45938.638881712963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45938.638881712963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45938.638881712963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45938.638881712963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45938.638881712963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45938.638881712963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45938.638881712963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45938.638881712963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45938.638881712963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45938.638881712963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45938.638881712963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45938.638881712963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45938.638881712963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45938.638881712963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45938.638881712963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45938.638881712963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45938.638881712963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45938.638881712963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45938.638881712963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45938.638881712963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45938.638881712963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45938.638881712963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45938.638881712963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45938.638881712963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45938.638881712963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45938.638881712963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45938.638881712963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45938.638881712963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45938.638881712963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45938.638881712963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45938.638881712963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45938.638881712963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45938.638881712963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45938.638881712963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45938.638881712963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45938.638881712963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45938.638881712963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45938.638881712963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45938.638881712963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45938.638881712963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45938.638881712963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45938.638881712963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45938.638881712963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45938.638881712963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45938.638881712963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45938.638881712963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45938.638881712963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45938.638881712963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45938.638881712963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45938.638881712963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45938.638881712963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45938.638881712963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45938.638881712963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45938.638881712963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45938.638881712963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45938.638881712963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45938.638881712963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45938.638881712963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45938.638881712963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45938.638881712963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45938.638881712963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45938.638881712963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45938.638881712963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45938.638881712963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45938.638881712963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45938.638881712963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45938.638881712963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45938.638881712963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45938.638881712963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45938.638881712963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45938.638881712963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45938.638881712963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45938.638881712963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45938.638881712963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45938.638881712963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45938.638881712963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45938.638881712963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45938.638881712963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45938.638881712963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45938.638881712963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45938.638881712963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45938.638881712963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45938.638881712963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45938.638881712963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45938.638881712963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45938.638881712963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45938.638881712963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45938.638881712963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45938.638881712963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45938.638881712963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45938.638881712963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45938.638881712963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45938.638881712963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45938.638881712963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45938.638881712963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45938.638881712963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45938.638881712963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45938.638881712963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45938.638881712963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45938.638881712963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45938.638881712963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45938.638881712963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45938.638881712963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45938.638881712963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45938.638881712963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45938.638881712963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45938.638881712963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45938.638881712963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45938.638881712963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45938.638881712963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45938.638881712963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45938.638881712963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45938.638881712963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45938.638881712963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45938.638881712963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45938.638881712963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45938.638881712963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45938.638881712963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45938.638881712963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45938.638881712963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45938.638881712963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45938.638881712963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45938.638881712963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45938.638881712963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45938.638881712963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45938.638881712963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45938.638881712963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45938.638881712963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45938.638881712963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45938.638881712963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45938.638881712963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45938.638881712963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45938.638881712963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45938.638881712963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45938.638881712963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45938.638881712963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45938.638881712963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45938.638881712963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45938.638881712963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45938.638881712963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45938.638881712963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45938.638881712963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45938.638881712963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45938.638881712963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45938.638881712963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45938.638881712963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45938.638881712963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45938.638881712963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45938.638881712963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45938.638881712963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45938.638881712963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45938.638881712963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45938.638881712963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45938.638881712963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45938.638881712963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45938.638881712963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45938.638881712963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45938.638881712963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45938.638881712963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45938.638881712963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45938.638881712963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45938.638881712963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45938.638881712963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45938.638881712963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45938.638881712963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45938.638881712963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45938.638881712963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45938.638881712963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45938.638881712963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45938.638881712963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45938.638881712963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45938.638881712963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45938.638881712963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45938.638881712963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45938.638881712963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45938.638881712963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45938.638881712963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45938.638881712963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45938.638881712963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45938.638881712963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45938.638881712963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45938.638881712963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45938.638881712963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45938.638881712963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45938.638881712963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45938.638881712963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45938.638881712963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45938.638881712963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45938.638881712963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45938.638881712963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45938.638881712963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45938.638881712963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45938.638881712963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45938.638881712963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45938.638881712963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45938.638881712963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45938.638881712963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45938.638881712963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45938.638881712963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45938.638881712963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45938.638881712963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45938.638881712963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45938.638881712963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45938.638881712963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45938.638881712963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45938.638881712963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45938.638881712963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45938.638881712963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45938.638881712963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45938.638881712963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45938.638881712963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45938.638881712963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45938.638881712963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45938.638881712963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45938.638881712963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45938.638881712963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45938.638881712963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45938.638881712963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45938.638881712963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45938.638881712963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45938.638881712963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45938.638881712963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45938.638881712963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45938.638881712963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45938.638881712963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45938.638881712963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45938.638881712963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45938.638881712963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45938.638881712963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45938.638881712963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45938.638881712963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45938.638881712963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45938.638881712963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45938.638881712963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45938.638881712963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45938.638881712963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45938.638881712963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45938.638881712963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45938.638881712963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45938.638881712963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45938.638881712963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45938.638881712963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45938.638881712963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45938.638881712963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45938.638881712963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45938.638881712963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45938.638881712963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45938.638881712963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45938.638881712963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45938.638881712963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45938.638881712963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45938.638881712963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45938.638881712963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45938.638881712963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45938.638881712963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45938.638881712963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45938.638881712963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45938.638881712963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45938.638881712963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45938.638881712963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45938.638881712963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45938.638881712963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45938.638881712963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45938.638881712963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45938.638881712963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45938.638881712963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45938.638881712963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45938.638881712963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45938.638881712963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45938.638881712963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45938.638881712963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45938.638881712963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45938.638881712963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45938.638881712963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45938.638881712963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45938.638881712963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45938.638881712963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45938.638881712963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45938.638881712963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45938.638881712963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45938.638881712963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45938.638881712963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45938.638881712963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45938.638881712963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45938.638881712963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45938.638881712963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45938.638881712963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45938.638881712963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45938.638881712963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45938.638881712963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45938.638881712963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45938.638881712963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45938.638881712963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45938.638881712963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45938.638881712963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45938.638881712963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45938.638881712963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45938.638881712963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45938.638881712963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45938.638881712963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45938.638881712963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45938.638881712963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45938.638881712963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45938.638881712963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45938.638881712963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45938.638881712963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45938.638881712963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45938.638881712963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45938.638881712963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45938.638881712963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45938.638881712963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45938.638881712963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45938.638881712963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45938.638881712963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45938.638881712963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45938.638881712963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45938.638881712963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45938.638881712963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45938.638881712963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45938.638881712963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45938.638881712963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45938.638881712963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45938.638881712963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45938.638881712963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45938.638881712963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45938.638881712963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45938.638881712963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45938.638881712963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45938.638881712963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45938.638881712963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45938.638881712963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45938.638881712963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45938.638881712963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45938.638881712963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45938.638881712963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45938.638881712963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45938.638881712963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45938.638881712963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45938.638881712963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45938.638881712963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45938.638881712963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45938.638881712963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45938.638881712963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45938.638881712963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45938.638881712963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45938.638881712963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45938.638881712963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45938.638881712963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45938.638881712963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45938.638881712963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45938.638881712963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45938.638881712963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45938.638881712963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45938.638881712963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45938.638881712963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45938.638881712963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45938.638881712963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45938.638881712963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45938.638881712963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45938.638881712963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45938.638881712963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45938.638881712963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45938.638881712963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45938.638881712963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45938.638881712963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45938.638881712963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45938.638881712963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45938.638881712963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45938.638881712963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45938.638881712963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45938.638881712963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45938.638881712963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45938.638881712963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45938.638881712963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45938.638881712963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45938.638881712963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45938.638881712963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45938.638881712963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45938.638881712963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45938.638881712963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45938.638881712963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45938.638881712963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45938.638881712963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45938.638881712963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45938.638881712963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45938.638881712963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45938.638881712963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45938.638881712963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45938.638881712963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45938.638881712963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45938.638881712963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45938.638881712963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45938.638881712963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45938.638881712963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45938.638881712963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45938.638881712963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45938.638881712963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45938.638881712963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45938.638881712963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45938.638881712963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45938.638881712963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45938.638881712963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45938.638881712963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45938.638881712963</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235.15816412036656</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36082</v>
      </c>
      <c r="E3" s="130" t="s">
        <v>38964</v>
      </c>
      <c r="F3" s="131">
        <v>45938.605162037034</v>
      </c>
      <c r="G3" s="132">
        <f ca="1">IFERROR(NOW()-F3,"")</f>
        <v>3.3719675928296056E-2</v>
      </c>
      <c r="H3" s="131">
        <v>45938.599409722221</v>
      </c>
      <c r="I3" s="127" t="str">
        <f>IFERROR(VLOOKUP(D3,DB!A:F,6,0),"")</f>
        <v>Generator-SG</v>
      </c>
      <c r="J3" s="127" t="str">
        <f>IFERROR(VLOOKUP(D3,DB!A:G,7,0),"")</f>
        <v>Dead</v>
      </c>
      <c r="K3" s="134" t="s">
        <v>39059</v>
      </c>
      <c r="L3" s="129" t="str">
        <f>IFERROR(VLOOKUP(D3,DB!A:I,9,0),"")</f>
        <v>Latis</v>
      </c>
    </row>
    <row r="4" spans="1:16" ht="15" customHeight="1">
      <c r="A4" s="127"/>
      <c r="B4" s="127" t="str">
        <f>IFERROR(VLOOKUP(D4,DB!A:K,11,0),"")</f>
        <v/>
      </c>
      <c r="C4" s="128"/>
      <c r="D4" s="129"/>
      <c r="E4" s="130"/>
      <c r="F4" s="131"/>
      <c r="G4" s="132">
        <f ca="1">IFERROR(NOW()-F4,"")</f>
        <v>45938.638881712963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45938.638881712963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45938.638881712963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45938.638881712963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45938.638881712963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45938.638881712963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45938.638881712963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45938.638881712963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45938.638881712963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45938.638881712963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45938.638881712963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45938.638881712963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45938.638881712963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45938.638881712963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45938.638881712963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45938.638881712963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45938.638881712963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45938.638881712963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45938.638881712963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45938.638881712963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45938.638881712963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45938.638881712963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45938.638881712963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45938.638881712963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45938.638881712963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45938.638881712963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45938.638881712963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45938.638881712963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45938.638881712963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45938.638881712963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45938.638881712963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45938.638881712963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45938.638881712963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45938.638881712963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45938.638881712963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45938.638881712963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45938.638881712963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45938.638881712963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45938.638881712963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45938.638881712963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45938.638881712963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45938.638881712963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45938.638881712963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45938.638881712963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45938.638881712963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45938.638881712963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45938.638881712963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45938.638881712963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45938.638881712963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45938.638881712963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45938.638881712963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45938.638881712963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45938.638881712963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45938.638881712963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45938.638881712963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45938.638881712963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45938.638881712963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45938.638881712963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45938.638881712963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45938.638881712963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45938.638881712963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45938.638881712963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45938.638881712963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45938.638881712963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45938.638881712963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45938.638881712963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45938.638881712963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45938.638881712963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45938.638881712963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45938.638881712963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45938.638881712963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45938.638881712963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45938.638881712963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45938.638881712963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45938.638881712963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45938.638881712963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45938.638881712963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45938.638881712963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45938.638881712963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45938.638881712963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45938.638881712963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45938.638881712963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45938.638881712963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45938.638881712963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45938.638881712963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45938.638881712963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45938.638881712963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45938.638881712963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45938.638881712963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45938.638881712963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45938.638881712963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45938.638881712963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45938.638881712963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45938.638881712963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45938.638881712963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45938.638881712963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45938.638881712963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45938.638881712963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45938.638881712963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45938.638881712963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45938.638881712963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45938.638881712963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45938.638881712963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45938.638881712963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45938.638881712963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45938.638881712963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45938.638881712963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45938.638881712963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45938.638881712963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45938.638881712963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45938.638881712963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45938.638881712963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45938.638881712963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45938.638881712963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45938.638881712963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45938.638881712963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45938.638881712963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45938.638881712963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45938.638881712963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45938.638881712963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45938.638881712963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45938.638881712963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45938.638881712963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45938.638881712963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45938.638881712963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45938.638881712963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45938.638881712963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45938.638881712963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45938.638881712963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45938.638881712963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45938.638881712963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45938.638881712963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45938.638881712963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45938.638881712963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45938.638881712963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45938.638881712963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45938.638881712963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45938.638881712963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45938.638881712963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45938.638881712963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45938.638881712963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45938.638881712963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45938.638881712963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45938.638881712963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45938.638881712963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45938.638881712963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45938.638881712963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45938.638881712963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45938.638881712963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45938.638881712963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45938.638881712963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45938.638881712963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45938.638881712963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45938.638881712963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45938.638881712963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45938.638881712963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45938.638881712963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45938.638881712963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45938.638881712963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45938.638881712963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45938.638881712963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45938.638881712963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45938.638881712963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45938.638881712963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45938.638881712963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45938.638881712963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45938.638881712963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45938.638881712963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45938.638881712963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45938.638881712963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45938.638881712963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45938.638881712963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45938.638881712963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45938.638881712963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45938.638881712963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45938.638881712963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45938.638881712963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45938.638881712963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45938.638881712963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45938.638881712963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45938.638881712963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45938.638881712963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45938.638881712963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45938.638881712963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45938.638881712963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45938.638881712963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45938.638881712963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45938.638881712963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45938.638881712963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45938.638881712963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45938.638881712963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45938.638881712963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45938.638881712963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45938.638881712963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45938.638881712963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45938.638881712963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45938.638881712963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45938.638881712963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45938.638881712963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45938.638881712963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45938.638881712963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45938.638881712963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45938.638881712963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45938.638881712963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45938.638881712963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45938.638881712963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45938.638881712963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45938.638881712963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45938.638881712963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45938.638881712963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45938.638881712963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45938.638881712963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45938.638881712963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45938.638881712963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45938.638881712963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45938.638881712963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45938.638881712963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45938.638881712963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45938.638881712963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45938.638881712963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45938.638881712963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45938.638881712963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45938.638881712963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45938.638881712963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45938.638881712963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45938.638881712963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45938.638881712963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45938.638881712963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45938.638881712963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45938.638881712963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45938.638881712963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45938.638881712963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45938.638881712963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45938.638881712963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45938.638881712963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45938.638881712963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45938.638881712963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45938.638881712963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45938.638881712963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45938.638881712963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45938.638881712963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45938.638881712963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45938.638881712963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45938.638881712963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45938.638881712963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45938.638881712963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45938.638881712963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45938.638881712963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45938.638881712963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45938.638881712963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45938.638881712963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45938.638881712963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45938.638881712963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45938.638881712963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45938.638881712963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45938.638881712963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45938.638881712963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45938.638881712963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45938.638881712963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45938.638881712963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45938.638881712963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45938.638881712963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45938.638881712963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45938.638881712963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45938.638881712963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45938.638881712963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45938.638881712963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45938.638881712963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45938.638881712963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45938.638881712963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45938.638881712963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45938.638881712963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45938.638881712963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45938.638881712963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45938.638881712963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45938.638881712963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45938.638881712963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45938.638881712963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45938.638881712963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45938.638881712963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45938.638881712963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45938.638881712963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45938.638881712963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45938.638881712963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45938.638881712963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45938.638881712963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45938.638881712963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45938.638881712963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45938.638881712963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45938.638881712963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45938.638881712963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45938.638881712963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45938.638881712963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45938.638881712963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45938.638881712963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45938.638881712963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45938.638881712963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45938.638881712963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45938.638881712963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45938.638881712963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45938.638881712963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45938.638881712963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45938.638881712963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45938.638881712963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45938.638881712963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45938.638881712963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45938.638881712963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45938.638881712963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45938.638881712963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45938.638881712963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45938.638881712963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45938.638881712963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45938.638881712963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45938.638881712963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45938.638881712963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45938.638881712963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45938.638881712963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45938.638881712963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45938.638881712963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45938.638881712963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45938.638881712963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45938.638881712963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45938.638881712963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45938.638881712963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45938.638881712963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45938.638881712963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45938.638881712963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45938.638881712963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45938.638881712963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45938.638881712963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45938.638881712963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45938.638881712963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45938.638881712963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45938.638881712963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45938.638881712963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45938.638881712963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45938.638881712963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45938.638881712963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45938.638881712963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45938.638881712963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45938.638881712963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45938.638881712963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45938.638881712963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45938.638881712963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45938.638881712963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45938.638881712963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45938.638881712963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45938.638881712963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45938.638881712963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45938.638881712963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45938.638881712963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45938.638881712963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45938.638881712963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45938.638881712963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45938.638881712963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45938.638881712963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45938.638881712963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45938.638881712963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45938.638881712963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45938.638881712963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45938.638881712963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45938.638881712963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45938.638881712963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45938.638881712963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45938.638881712963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45938.638881712963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45938.638881712963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45938.638881712963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45938.638881712963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45938.638881712963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45938.638881712963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45938.638881712963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45938.638881712963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45938.638881712963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45938.638881712963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45938.638881712963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45938.638881712963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45938.638881712963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45938.638881712963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45938.638881712963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45938.638881712963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45938.638881712963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45938.638881712963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45938.638881712963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45938.638881712963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45938.638881712963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45938.638881712963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45938.638881712963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45938.638881712963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45938.638881712963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45938.638881712963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45938.638881712963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45938.638881712963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45938.638881712963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45938.638881712963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45938.638881712963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45938.638881712963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45938.638881712963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45938.638881712963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45938.638881712963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45938.638881712963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45938.638881712963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45938.638881712963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45938.638881712963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45938.638881712963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45938.638881712963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45938.638881712963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45938.638881712963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45938.638881712963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45938.638881712963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45938.638881712963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45938.638881712963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45938.638881712963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45938.638881712963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45938.638881712963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45938.638881712963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45938.638881712963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45938.638881712963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45938.638881712963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45938.638881712963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45938.638881712963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45938.638881712963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45938.638881712963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45938.638881712963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45938.638881712963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45938.638881712963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45938.638881712963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45938.638881712963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45938.638881712963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45938.638881712963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45938.638881712963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45938.638881712963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45938.638881712963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45938.638881712963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45938.638881712963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45938.638881712963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45938.638881712963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45938.638881712963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45938.638881712963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45938.638881712963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45938.638881712963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45938.638881712963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45938.638881712963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45938.638881712963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45938.638881712963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45938.638881712963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45938.638881712963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45938.638881712963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45938.638881712963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45938.638881712963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45938.638881712963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45938.638881712963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45938.638881712963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45938.638881712963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45938.638881712963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45938.638881712963</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45938.638881712963</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45938.638881712963</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45938.638881712963</v>
      </c>
      <c r="H462" s="131"/>
      <c r="I462" s="127" t="str">
        <f>IFERROR(VLOOKUP(D462,DB!A:F,6,0),"")</f>
        <v/>
      </c>
      <c r="J462" s="127" t="str">
        <f>IFERROR(VLOOKUP(D462,DB!A:G,7,0),"")</f>
        <v/>
      </c>
      <c r="K462" s="134"/>
      <c r="L462" s="129" t="str">
        <f>IFERROR(VLOOKUP(D462,DB!A:I,9,0),"")</f>
        <v/>
      </c>
    </row>
    <row r="463" spans="1:12" ht="15" customHeight="1">
      <c r="A463" s="135"/>
      <c r="B463" s="135" t="str">
        <f>IFERROR(VLOOKUP(D463,DB!A:K,11,0),"")</f>
        <v/>
      </c>
      <c r="C463" s="136"/>
      <c r="D463" s="137"/>
      <c r="E463" s="138"/>
      <c r="F463" s="139"/>
      <c r="G463" s="140">
        <f ca="1">IFERROR(NOW()-F463,"")</f>
        <v>45938.638881712963</v>
      </c>
      <c r="H463" s="139"/>
      <c r="I463" s="135" t="str">
        <f>IFERROR(VLOOKUP(D463,DB!A:F,6,0),"")</f>
        <v/>
      </c>
      <c r="J463" s="135" t="str">
        <f>IFERROR(VLOOKUP(D463,DB!A:G,7,0),"")</f>
        <v/>
      </c>
      <c r="K463" s="141"/>
      <c r="L463" s="137" t="str">
        <f>IFERROR(VLOOKUP(D463,DB!A:I,9,0),"")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46.806821527774446</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39">
        <f ca="1">IFERROR(NOW()-F3,"-")</f>
        <v>12.45000439814612</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45938.638881712963</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45938.638881712963</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45938.638881712963</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45938.638881712963</v>
      </c>
      <c r="H7" s="38"/>
      <c r="I7" s="37" t="str">
        <f>IFERROR(VLOOKUP(D7,DB!A:F,6,0),"")</f>
        <v/>
      </c>
      <c r="J7" s="37" t="str">
        <f>IFERROR(VLOOKUP(D7,DB!A:G,7,0),"")</f>
        <v/>
      </c>
      <c r="K7" s="37"/>
      <c r="L7" s="37" t="str">
        <f>IFERROR(VLOOKUP(D7,DB!A:I,9,0),"")</f>
        <v/>
      </c>
      <c r="M7" s="125"/>
    </row>
    <row r="8" spans="1:13" ht="15">
      <c r="A8" s="84"/>
      <c r="B8" s="84" t="str">
        <f>IFERROR(VLOOKUP(D8,DB!A:K,11,0),"")</f>
        <v/>
      </c>
      <c r="C8" s="84"/>
      <c r="D8" s="84"/>
      <c r="E8" s="84"/>
      <c r="F8" s="123"/>
      <c r="G8" s="124">
        <f ca="1">IFERROR(NOW()-F8,"-")</f>
        <v>45938.638881712963</v>
      </c>
      <c r="H8" s="123"/>
      <c r="I8" s="84" t="str">
        <f>IFERROR(VLOOKUP(D8,DB!A:F,6,0),"")</f>
        <v/>
      </c>
      <c r="J8" s="84" t="str">
        <f>IFERROR(VLOOKUP(D8,DB!A:G,7,0),"")</f>
        <v/>
      </c>
      <c r="K8" s="84"/>
      <c r="L8" s="84" t="str">
        <f>IFERROR(VLOOKUP(D8,DB!A:I,9,0),"")</f>
        <v/>
      </c>
      <c r="M8" s="125"/>
    </row>
    <row r="9" spans="1:13" ht="15">
      <c r="A9" s="84"/>
      <c r="B9" s="84" t="str">
        <f>IFERROR(VLOOKUP(D9,DB!A:K,11,0),"")</f>
        <v/>
      </c>
      <c r="C9" s="84"/>
      <c r="D9" s="84"/>
      <c r="E9" s="84"/>
      <c r="F9" s="123"/>
      <c r="G9" s="124">
        <f ca="1">IFERROR(NOW()-F9,"-")</f>
        <v>45938.638881712963</v>
      </c>
      <c r="H9" s="123"/>
      <c r="I9" s="84" t="str">
        <f>IFERROR(VLOOKUP(D9,DB!A:F,6,0),"")</f>
        <v/>
      </c>
      <c r="J9" s="84" t="str">
        <f>IFERROR(VLOOKUP(D9,DB!A:G,7,0),"")</f>
        <v/>
      </c>
      <c r="K9" s="84"/>
      <c r="L9" s="84" t="str">
        <f>IFERROR(VLOOKUP(D9,DB!A:I,9,0),"")</f>
        <v/>
      </c>
    </row>
    <row r="10" spans="1:13" ht="15">
      <c r="A10" s="37"/>
      <c r="B10" s="37" t="str">
        <f>IFERROR(VLOOKUP(D10,DB!A:K,11,0),"")</f>
        <v/>
      </c>
      <c r="C10" s="37"/>
      <c r="D10" s="37"/>
      <c r="E10" s="37"/>
      <c r="F10" s="38"/>
      <c r="G10" s="39">
        <f ca="1">IFERROR(NOW()-F10,"-")</f>
        <v>45938.638881712963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45938.638881712963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45938.638881712963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45938.638881712963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45938.638881712963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45938.638881712963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45938.638881712963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45938.638881712963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45938.638881712963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45938.638881712963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45938.638881712963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45938.638881712963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45938.638881712963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45938.638881712963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45938.638881712963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45938.638881712963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45938.638881712963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45938.638881712963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45938.638881712963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45938.638881712963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45938.638881712963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45938.638881712963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45938.638881712963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45938.638881712963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45938.638881712963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45938.638881712963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45938.638881712963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45938.638881712963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45938.638881712963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45938.638881712963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45938.638881712963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45938.638881712963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45938.638881712963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45938.638881712963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45938.638881712963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45938.638881712963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45938.638881712963</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ca="1">IFERROR(NOW()-F47,"-")</f>
        <v>45938.638881712963</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ca="1">IFERROR(NOW()-F48,"-")</f>
        <v>45938.638881712963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45938.638881712963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45938.638881712963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45938.638881712963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45938.638881712963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45938.638881712963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45938.638881712963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45938.638881712963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45938.638881712963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45938.638881712963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45938.638881712963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45938.638881712963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45938.638881712963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45938.638881712963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45938.638881712963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45938.638881712963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45938.638881712963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45938.638881712963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45938.638881712963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45938.638881712963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45938.638881712963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45938.638881712963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45938.638881712963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45938.638881712963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45938.638881712963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45938.638881712963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45938.638881712963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45938.638881712963</v>
      </c>
      <c r="H75" s="38"/>
      <c r="I75" s="37" t="str">
        <f>IFERROR(VLOOKUP(D75,DB!A:F,6,0),"")</f>
        <v/>
      </c>
      <c r="J75" s="37" t="str">
        <f>IFERROR(VLOOKUP(D75,DB!A:G,7,0),"")</f>
        <v/>
      </c>
      <c r="K75" s="37"/>
      <c r="L75" s="37" t="str">
        <f>IFERROR(VLOOKUP(D75,DB!A:I,9,0),"")</f>
        <v/>
      </c>
    </row>
    <row r="76" spans="1:12" ht="15">
      <c r="A76" s="84"/>
      <c r="B76" s="84" t="str">
        <f>IFERROR(VLOOKUP(D76,DB!A:K,11,0),"")</f>
        <v/>
      </c>
      <c r="C76" s="84"/>
      <c r="D76" s="84"/>
      <c r="E76" s="84"/>
      <c r="F76" s="123"/>
      <c r="G76" s="124">
        <f ca="1">IFERROR(NOW()-F76,"-")</f>
        <v>45938.638881712963</v>
      </c>
      <c r="H76" s="123"/>
      <c r="I76" s="84" t="str">
        <f>IFERROR(VLOOKUP(D76,DB!A:F,6,0),"")</f>
        <v/>
      </c>
      <c r="J76" s="84" t="str">
        <f>IFERROR(VLOOKUP(D76,DB!A:G,7,0),"")</f>
        <v/>
      </c>
      <c r="K76" s="84"/>
      <c r="L76" s="84" t="str">
        <f>IFERROR(VLOOKUP(D76,DB!A:I,9,0),"")</f>
        <v/>
      </c>
    </row>
    <row r="77" spans="1:12" ht="15">
      <c r="A77" s="37"/>
      <c r="B77" s="37" t="str">
        <f>IFERROR(VLOOKUP(D77,DB!A:K,11,0),"")</f>
        <v/>
      </c>
      <c r="C77" s="37"/>
      <c r="D77" s="37"/>
      <c r="E77" s="37"/>
      <c r="F77" s="38"/>
      <c r="G77" s="39">
        <f ca="1">IFERROR(NOW()-F77,"-")</f>
        <v>45938.638881712963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45938.638881712963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45938.638881712963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45938.638881712963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45938.638881712963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45938.638881712963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45938.638881712963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45938.638881712963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45938.638881712963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45938.638881712963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45938.638881712963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45938.638881712963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45938.638881712963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45938.638881712963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45938.638881712963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45938.638881712963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45938.638881712963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45938.638881712963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45938.638881712963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45938.638881712963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45938.638881712963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45938.638881712963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45938.638881712963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45938.638881712963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45938.638881712963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45938.638881712963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45938.638881712963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45938.638881712963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45938.638881712963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45938.638881712963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45938.638881712963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45938.638881712963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45938.638881712963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45938.638881712963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45938.638881712963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45938.638881712963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45938.638881712963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45938.638881712963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45938.638881712963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45938.638881712963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45938.638881712963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45938.638881712963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45938.638881712963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45938.638881712963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45938.638881712963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45938.638881712963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45938.638881712963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45938.638881712963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45938.638881712963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45938.638881712963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45938.638881712963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45938.638881712963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45938.638881712963</v>
      </c>
      <c r="H129" s="38"/>
      <c r="I129" s="37" t="str">
        <f>IFERROR(VLOOKUP(D129,DB!A:F,6,0),"")</f>
        <v/>
      </c>
      <c r="J129" s="37" t="str">
        <f>IFERROR(VLOOKUP(D129,DB!A:G,7,0),"")</f>
        <v/>
      </c>
      <c r="K129" s="37"/>
      <c r="L129" s="37" t="str">
        <f>IFERROR(VLOOKUP(D129,DB!A:I,9,0),"")</f>
        <v/>
      </c>
    </row>
    <row r="130" spans="1:12" ht="15">
      <c r="A130" s="84"/>
      <c r="B130" s="84" t="str">
        <f>IFERROR(VLOOKUP(D130,DB!A:K,11,0),"")</f>
        <v/>
      </c>
      <c r="C130" s="84"/>
      <c r="D130" s="84"/>
      <c r="E130" s="84"/>
      <c r="F130" s="123"/>
      <c r="G130" s="124">
        <f ca="1">IFERROR(NOW()-F130,"-")</f>
        <v>45938.638881712963</v>
      </c>
      <c r="H130" s="123"/>
      <c r="I130" s="84" t="str">
        <f>IFERROR(VLOOKUP(D130,DB!A:F,6,0),"")</f>
        <v/>
      </c>
      <c r="J130" s="84" t="str">
        <f>IFERROR(VLOOKUP(D130,DB!A:G,7,0),"")</f>
        <v/>
      </c>
      <c r="K130" s="84"/>
      <c r="L130" s="84" t="str">
        <f>IFERROR(VLOOKUP(D130,DB!A:I,9,0),"")</f>
        <v/>
      </c>
    </row>
    <row r="131" spans="1:12" ht="15"/>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5" ht="15"/>
    <row r="456" ht="15"/>
    <row r="457" ht="15"/>
    <row r="458" ht="15"/>
    <row r="460" ht="15"/>
    <row r="461" ht="15"/>
    <row r="462" ht="15"/>
    <row r="465" ht="15"/>
    <row r="466" ht="15"/>
    <row r="467" ht="15"/>
    <row r="468"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2" ht="15"/>
    <row r="783" ht="15"/>
    <row r="784" ht="15"/>
    <row r="785" ht="15"/>
    <row r="789" ht="15"/>
    <row r="790" ht="15"/>
    <row r="800" ht="15"/>
    <row r="805" ht="15"/>
    <row r="816" ht="15"/>
    <row r="817" ht="15"/>
    <row r="824" ht="15"/>
    <row r="825" ht="15"/>
    <row r="829" ht="15"/>
    <row r="830" ht="15"/>
    <row r="831" ht="15"/>
    <row r="838" ht="15"/>
    <row r="839" ht="15"/>
    <row r="840" ht="15"/>
    <row r="841" ht="15"/>
    <row r="843" ht="15"/>
    <row r="844" ht="15"/>
    <row r="845" ht="15"/>
    <row r="848" ht="15"/>
    <row r="849" ht="15"/>
    <row r="850" ht="15"/>
    <row r="851" ht="15"/>
    <row r="853" ht="15"/>
    <row r="854" ht="15"/>
    <row r="855" ht="15"/>
    <row r="856" ht="15"/>
    <row r="857" ht="15"/>
    <row r="858" ht="15"/>
    <row r="860" ht="15"/>
    <row r="861" ht="15"/>
    <row r="863" ht="15"/>
    <row r="864" ht="15"/>
    <row r="866" ht="15"/>
    <row r="867" ht="15"/>
    <row r="868" ht="15"/>
    <row r="870" ht="15"/>
    <row r="871" ht="15"/>
    <row r="872" ht="15"/>
    <row r="873" ht="15"/>
    <row r="874" ht="15"/>
    <row r="878" ht="15"/>
    <row r="879" ht="15"/>
    <row r="880" ht="15"/>
    <row r="881" ht="15"/>
    <row r="884" ht="15"/>
    <row r="885" ht="15"/>
    <row r="888" ht="15"/>
    <row r="929" ht="15"/>
    <row r="930" ht="15"/>
    <row r="933" ht="15"/>
    <row r="934" ht="15"/>
    <row r="941" ht="15"/>
    <row r="942" ht="15"/>
    <row r="945" ht="15"/>
    <row r="947" ht="15"/>
    <row r="949" ht="15"/>
    <row r="950" ht="15"/>
    <row r="951" ht="15"/>
    <row r="954" ht="15"/>
    <row r="955" ht="15"/>
    <row r="957" ht="15"/>
    <row r="960" ht="15"/>
    <row r="961" ht="15"/>
    <row r="963" ht="15"/>
    <row r="964" ht="15"/>
    <row r="965" ht="15"/>
    <row r="966" ht="15"/>
    <row r="967" ht="15"/>
    <row r="970" ht="15"/>
    <row r="971" ht="15"/>
    <row r="972" ht="15"/>
    <row r="973" ht="15"/>
    <row r="974" ht="15"/>
    <row r="975" ht="15"/>
    <row r="977" ht="15"/>
    <row r="979" ht="15"/>
    <row r="981" ht="15"/>
    <row r="982" ht="15"/>
    <row r="983" ht="15"/>
    <row r="985" ht="15"/>
    <row r="986" ht="15"/>
    <row r="987" ht="15"/>
    <row r="988" ht="15"/>
    <row r="989" ht="15"/>
    <row r="990" ht="15"/>
    <row r="991" ht="15"/>
    <row r="993" ht="15"/>
    <row r="994" ht="15"/>
    <row r="995" ht="15"/>
    <row r="1000" ht="15"/>
    <row r="1001" ht="15"/>
    <row r="1005" ht="15"/>
    <row r="1006" ht="15"/>
    <row r="1007" ht="15"/>
    <row r="1010" ht="15"/>
    <row r="1012" ht="15"/>
    <row r="1016" ht="15"/>
    <row r="1020" ht="15"/>
    <row r="1026" ht="15"/>
    <row r="1027" ht="15"/>
    <row r="1029" ht="15"/>
    <row r="1030" ht="15"/>
    <row r="1032" ht="15"/>
    <row r="1035" ht="15"/>
    <row r="1036" ht="15"/>
    <row r="1038" ht="15"/>
    <row r="1040" ht="15"/>
    <row r="1042" ht="15"/>
    <row r="1044" ht="15"/>
    <row r="1045" ht="15"/>
    <row r="1046" ht="15"/>
    <row r="1048" ht="15"/>
    <row r="1049" ht="15"/>
    <row r="1050" ht="15"/>
    <row r="1051" ht="15"/>
    <row r="1054" ht="15"/>
    <row r="1228" ht="15"/>
    <row r="1229" ht="15"/>
    <row r="1239" ht="15"/>
    <row r="1240" ht="15"/>
    <row r="1241" ht="15"/>
    <row r="1247" ht="15"/>
    <row r="1248" ht="15"/>
    <row r="1249" ht="15"/>
    <row r="1250" ht="15"/>
    <row r="1252" ht="15"/>
    <row r="1255" ht="15"/>
    <row r="1256" ht="15"/>
    <row r="1257" ht="15"/>
    <row r="1258" ht="15"/>
    <row r="1260" ht="15"/>
    <row r="1261" ht="15"/>
    <row r="1263" ht="15"/>
    <row r="1264" ht="15"/>
    <row r="1265" ht="15"/>
    <row r="1266" ht="15"/>
    <row r="1268" ht="15"/>
    <row r="1269" ht="15"/>
    <row r="1270" ht="15"/>
    <row r="1273" ht="15"/>
    <row r="1274" ht="15"/>
    <row r="1277" ht="15"/>
    <row r="1278" ht="15"/>
    <row r="1279" ht="15"/>
    <row r="1280" ht="15"/>
    <row r="1281" ht="15"/>
    <row r="1282" ht="15"/>
    <row r="1283" ht="15"/>
    <row r="1284" ht="15"/>
    <row r="1286" ht="15"/>
    <row r="1288" ht="15"/>
    <row r="1289" ht="15"/>
    <row r="1290" ht="15"/>
    <row r="1293" ht="15"/>
    <row r="1303" ht="15"/>
    <row r="1306" ht="15"/>
    <row r="1307" ht="15"/>
    <row r="1311" ht="15"/>
    <row r="1315" ht="15"/>
    <row r="1318" ht="15"/>
    <row r="1320" ht="15"/>
    <row r="1321" ht="15"/>
    <row r="1324" ht="15"/>
    <row r="1326" ht="15"/>
    <row r="1329" ht="15"/>
    <row r="1330" ht="15"/>
    <row r="1331" ht="15"/>
    <row r="1333" ht="15"/>
    <row r="1335" ht="15"/>
    <row r="1336" ht="15"/>
    <row r="1337" ht="15"/>
    <row r="1341" ht="15"/>
    <row r="1342" ht="15"/>
    <row r="1343" ht="15"/>
    <row r="1345" ht="15"/>
    <row r="1346" ht="15"/>
    <row r="1347" ht="15"/>
    <row r="1348" ht="15"/>
    <row r="1350" ht="15"/>
    <row r="1361" ht="15"/>
    <row r="1363" ht="15"/>
    <row r="1364" ht="15"/>
    <row r="1365" ht="15"/>
    <row r="1366" ht="15"/>
    <row r="1367" ht="15"/>
    <row r="1368" ht="15"/>
    <row r="1369" ht="15"/>
    <row r="1370" ht="15"/>
    <row r="1371" ht="15"/>
    <row r="1372" ht="15"/>
    <row r="1373" ht="15"/>
    <row r="1374" ht="15"/>
    <row r="1375" ht="15"/>
    <row r="1376" ht="15"/>
  </sheetData>
  <dataValidations count="2">
    <dataValidation allowBlank="1" showInputMessage="1" showErrorMessage="1" sqref="E1" xr:uid="{920C6338-E771-4DAE-8C89-92A9093EA4DE}"/>
    <dataValidation type="list" allowBlank="1" showInputMessage="1" showErrorMessage="1" sqref="E2:E1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3"/>
  <sheetViews>
    <sheetView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11.866034490740276</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45938.638881712963</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4.7579094907414401</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3.6966363425890449</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39070</v>
      </c>
      <c r="B6" s="150" t="str">
        <f>IFERROR(VLOOKUP(D6,DB!A:K,11,0),"")</f>
        <v>R6</v>
      </c>
      <c r="C6" s="150">
        <v>1</v>
      </c>
      <c r="D6" s="150" t="s">
        <v>33684</v>
      </c>
      <c r="E6" s="149" t="s">
        <v>39065</v>
      </c>
      <c r="F6" s="155">
        <v>45937.809027777781</v>
      </c>
      <c r="G6" s="152">
        <f ca="1">IFERROR(NOW()-F6,"-")</f>
        <v>0.82985393518174533</v>
      </c>
      <c r="H6" s="155">
        <v>45937.667847222219</v>
      </c>
      <c r="I6" s="150" t="str">
        <f>IFERROR(VLOOKUP(D6,DB!A:F,6,0),"")</f>
        <v>SCECO</v>
      </c>
      <c r="J6" s="150" t="str">
        <f>IFERROR(VLOOKUP(D6,DB!A:G,7,0),"")</f>
        <v>Weak</v>
      </c>
      <c r="K6" s="156" t="s">
        <v>39071</v>
      </c>
      <c r="L6" s="150" t="str">
        <f>IFERROR(VLOOKUP(D6,DB!A:I,9,0),"")</f>
        <v>Latis</v>
      </c>
    </row>
    <row r="7" spans="1:16383" ht="31.5" customHeight="1">
      <c r="A7" s="110" t="s">
        <v>39072</v>
      </c>
      <c r="B7" s="150" t="str">
        <f>IFERROR(VLOOKUP(D7,DB!A:K,11,0),"")</f>
        <v>R6</v>
      </c>
      <c r="C7" s="111">
        <v>3</v>
      </c>
      <c r="D7" s="109" t="s">
        <v>32951</v>
      </c>
      <c r="E7" s="112" t="s">
        <v>38964</v>
      </c>
      <c r="F7" s="113">
        <v>45938.593113425923</v>
      </c>
      <c r="G7" s="81">
        <f ca="1">IFERROR(NOW()-F7,"-")</f>
        <v>4.5768287040118594E-2</v>
      </c>
      <c r="H7" s="113">
        <v>45938.565011574072</v>
      </c>
      <c r="I7" s="150" t="str">
        <f>IFERROR(VLOOKUP(D7,DB!A:F,6,0),"")</f>
        <v>SCECO</v>
      </c>
      <c r="J7" s="150" t="str">
        <f>IFERROR(VLOOKUP(D7,DB!A:G,7,0),"")</f>
        <v>Dead+No BB Design</v>
      </c>
      <c r="K7" s="114" t="s">
        <v>39073</v>
      </c>
      <c r="L7" s="150" t="str">
        <f>IFERROR(VLOOKUP(D7,DB!A:I,9,0),"")</f>
        <v>Latis</v>
      </c>
    </row>
    <row r="8" spans="1:16383" ht="31.5" customHeight="1">
      <c r="A8" s="110"/>
      <c r="B8" s="150" t="str">
        <f>IFERROR(VLOOKUP(D8,DB!A:K,11,0),"")</f>
        <v/>
      </c>
      <c r="C8" s="111"/>
      <c r="D8" s="109"/>
      <c r="E8" s="112"/>
      <c r="F8" s="113"/>
      <c r="G8" s="81">
        <f ca="1">IFERROR(NOW()-F8,"-")</f>
        <v>45938.638881712963</v>
      </c>
      <c r="H8" s="113"/>
      <c r="I8" s="150" t="str">
        <f>IFERROR(VLOOKUP(D8,DB!A:F,6,0),"")</f>
        <v/>
      </c>
      <c r="J8" s="150" t="str">
        <f>IFERROR(VLOOKUP(D8,DB!A:G,7,0),"")</f>
        <v/>
      </c>
      <c r="K8" s="114"/>
      <c r="L8" s="150" t="str">
        <f>IFERROR(VLOOKUP(D8,DB!A:I,9,0),"")</f>
        <v/>
      </c>
    </row>
    <row r="9" spans="1:16383" ht="31.5" customHeight="1">
      <c r="A9" s="110"/>
      <c r="B9" s="150" t="str">
        <f>IFERROR(VLOOKUP(D9,DB!A:K,11,0),"")</f>
        <v/>
      </c>
      <c r="C9" s="111"/>
      <c r="D9" s="109"/>
      <c r="E9" s="112"/>
      <c r="F9" s="113"/>
      <c r="G9" s="81">
        <f ca="1">IFERROR(NOW()-F9,"-")</f>
        <v>45938.638881712963</v>
      </c>
      <c r="H9" s="113"/>
      <c r="I9" s="150" t="str">
        <f>IFERROR(VLOOKUP(D9,DB!A:F,6,0),"")</f>
        <v/>
      </c>
      <c r="J9" s="150" t="str">
        <f>IFERROR(VLOOKUP(D9,DB!A:G,7,0),"")</f>
        <v/>
      </c>
      <c r="K9" s="114"/>
      <c r="L9" s="150" t="str">
        <f>IFERROR(VLOOKUP(D9,DB!A:I,9,0),"")</f>
        <v/>
      </c>
    </row>
    <row r="10" spans="1:16383" ht="31.5" customHeight="1">
      <c r="A10" s="110"/>
      <c r="B10" s="150" t="str">
        <f>IFERROR(VLOOKUP(D10,DB!A:K,11,0),"")</f>
        <v/>
      </c>
      <c r="C10" s="111"/>
      <c r="D10" s="109"/>
      <c r="E10" s="112"/>
      <c r="F10" s="113"/>
      <c r="G10" s="81">
        <f ca="1">IFERROR(NOW()-F10,"-")</f>
        <v>45938.638881712963</v>
      </c>
      <c r="H10" s="113"/>
      <c r="I10" s="150" t="str">
        <f>IFERROR(VLOOKUP(D10,DB!A:F,6,0),"")</f>
        <v/>
      </c>
      <c r="J10" s="150" t="str">
        <f>IFERROR(VLOOKUP(D10,DB!A:G,7,0),"")</f>
        <v/>
      </c>
      <c r="K10" s="114"/>
      <c r="L10" s="150" t="str">
        <f>IFERROR(VLOOKUP(D10,DB!A:I,9,0),"")</f>
        <v/>
      </c>
    </row>
    <row r="11" spans="1:16383" ht="31.5" customHeight="1">
      <c r="A11" s="110"/>
      <c r="B11" s="150" t="str">
        <f>IFERROR(VLOOKUP(D11,DB!A:K,11,0),"")</f>
        <v/>
      </c>
      <c r="C11" s="111"/>
      <c r="D11" s="109"/>
      <c r="E11" s="112"/>
      <c r="F11" s="113"/>
      <c r="G11" s="81">
        <f ca="1">IFERROR(NOW()-F11,"-")</f>
        <v>45938.638881712963</v>
      </c>
      <c r="H11" s="113"/>
      <c r="I11" s="150" t="str">
        <f>IFERROR(VLOOKUP(D11,DB!A:F,6,0),"")</f>
        <v/>
      </c>
      <c r="J11" s="150" t="str">
        <f>IFERROR(VLOOKUP(D11,DB!A:G,7,0),"")</f>
        <v/>
      </c>
      <c r="K11" s="114"/>
      <c r="L11" s="150" t="str">
        <f>IFERROR(VLOOKUP(D11,DB!A:I,9,0),"")</f>
        <v/>
      </c>
    </row>
    <row r="12" spans="1:16383" ht="31.5" customHeight="1">
      <c r="A12" s="110"/>
      <c r="B12" s="109" t="str">
        <f>IFERROR(VLOOKUP(D12,DB!A:K,11,0),"")</f>
        <v/>
      </c>
      <c r="C12" s="111"/>
      <c r="D12" s="109"/>
      <c r="E12" s="112"/>
      <c r="F12" s="113"/>
      <c r="G12" s="81">
        <f ca="1">IFERROR(NOW()-F12,"-")</f>
        <v>45938.638881712963</v>
      </c>
      <c r="H12" s="113"/>
      <c r="I12" s="150" t="str">
        <f>IFERROR(VLOOKUP(D12,DB!A:F,6,0),"")</f>
        <v/>
      </c>
      <c r="J12" s="150" t="str">
        <f>IFERROR(VLOOKUP(D12,DB!A:G,7,0),"")</f>
        <v/>
      </c>
      <c r="K12" s="114"/>
      <c r="L12" s="150" t="str">
        <f>IFERROR(VLOOKUP(D12,DB!A:I,9,0),"")</f>
        <v/>
      </c>
    </row>
    <row r="13" spans="1:16383" ht="31.5" customHeight="1">
      <c r="A13" s="110"/>
      <c r="B13" s="109" t="str">
        <f>IFERROR(VLOOKUP(D13,DB!A:K,11,0),"")</f>
        <v/>
      </c>
      <c r="C13" s="160"/>
      <c r="D13" s="109"/>
      <c r="E13" s="112"/>
      <c r="F13" s="113"/>
      <c r="G13" s="81">
        <f ca="1">IFERROR(NOW()-F13,"-")</f>
        <v>45938.638881712963</v>
      </c>
      <c r="H13" s="113"/>
      <c r="I13" s="109" t="str">
        <f>IFERROR(VLOOKUP(D13,DB!A:F,6,0),"")</f>
        <v/>
      </c>
      <c r="J13" s="108" t="str">
        <f>IFERROR(VLOOKUP(D13,DB!A:G,7,0),"")</f>
        <v/>
      </c>
      <c r="K13" s="114"/>
      <c r="L13" s="150" t="str">
        <f>IFERROR(VLOOKUP(D13,DB!A:I,9,0),"")</f>
        <v/>
      </c>
    </row>
    <row r="14" spans="1:16383" ht="31.5" customHeight="1">
      <c r="A14" s="110"/>
      <c r="B14" s="109" t="str">
        <f>IFERROR(VLOOKUP(D14,DB!A:K,11,0),"")</f>
        <v/>
      </c>
      <c r="C14" s="111"/>
      <c r="D14" s="109"/>
      <c r="E14" s="112"/>
      <c r="F14" s="113"/>
      <c r="G14" s="81">
        <f ca="1">IFERROR(NOW()-F14,"-")</f>
        <v>45938.638881712963</v>
      </c>
      <c r="H14" s="113"/>
      <c r="I14" s="109" t="str">
        <f>IFERROR(VLOOKUP(D14,DB!A:F,6,0),"")</f>
        <v/>
      </c>
      <c r="J14" s="108" t="str">
        <f>IFERROR(VLOOKUP(D14,DB!A:G,7,0),"")</f>
        <v/>
      </c>
      <c r="K14" s="114"/>
      <c r="L14" s="150" t="str">
        <f>IFERROR(VLOOKUP(D14,DB!A:I,9,0),"")</f>
        <v/>
      </c>
    </row>
    <row r="15" spans="1:16383" ht="31.5" customHeight="1">
      <c r="A15" s="110"/>
      <c r="B15" s="109" t="str">
        <f>IFERROR(VLOOKUP(D15,DB!A:K,11,0),"")</f>
        <v/>
      </c>
      <c r="C15" s="111"/>
      <c r="D15" s="109"/>
      <c r="E15" s="112"/>
      <c r="F15" s="113"/>
      <c r="G15" s="81">
        <f ca="1">IFERROR(NOW()-F15,"-")</f>
        <v>45938.638881712963</v>
      </c>
      <c r="H15" s="113"/>
      <c r="I15" s="109" t="str">
        <f>IFERROR(VLOOKUP(D15,DB!A:F,6,0),"")</f>
        <v/>
      </c>
      <c r="J15" s="108" t="str">
        <f>IFERROR(VLOOKUP(D15,DB!A:G,7,0),"")</f>
        <v/>
      </c>
      <c r="K15" s="114"/>
      <c r="L15" s="150" t="str">
        <f>IFERROR(VLOOKUP(D15,DB!A:I,9,0),"")</f>
        <v/>
      </c>
    </row>
    <row r="16" spans="1:16383" ht="31.5" customHeight="1">
      <c r="A16" s="110"/>
      <c r="B16" s="109" t="str">
        <f>IFERROR(VLOOKUP(D16,DB!A:K,11,0),"")</f>
        <v/>
      </c>
      <c r="C16" s="111"/>
      <c r="D16" s="109"/>
      <c r="E16" s="112"/>
      <c r="F16" s="113"/>
      <c r="G16" s="81">
        <f ca="1">IFERROR(NOW()-F16,"-")</f>
        <v>45938.638881712963</v>
      </c>
      <c r="H16" s="113"/>
      <c r="I16" s="109" t="str">
        <f>IFERROR(VLOOKUP(D16,DB!A:F,6,0),"")</f>
        <v/>
      </c>
      <c r="J16" s="108" t="str">
        <f>IFERROR(VLOOKUP(D16,DB!A:G,7,0),"")</f>
        <v/>
      </c>
      <c r="K16" s="114"/>
      <c r="L16" s="150" t="str">
        <f>IFERROR(VLOOKUP(D16,DB!A:I,9,0),"")</f>
        <v/>
      </c>
    </row>
    <row r="17" spans="1:12" ht="31.5" customHeight="1">
      <c r="A17" s="110"/>
      <c r="B17" s="109" t="str">
        <f>IFERROR(VLOOKUP(D17,DB!A:K,11,0),"")</f>
        <v/>
      </c>
      <c r="C17" s="111"/>
      <c r="D17" s="109"/>
      <c r="E17" s="112"/>
      <c r="F17" s="113"/>
      <c r="G17" s="81">
        <f ca="1">IFERROR(NOW()-F17,"-")</f>
        <v>45938.638881712963</v>
      </c>
      <c r="H17" s="113"/>
      <c r="I17" s="109" t="str">
        <f>IFERROR(VLOOKUP(D17,DB!A:F,6,0),"")</f>
        <v/>
      </c>
      <c r="J17" s="108" t="str">
        <f>IFERROR(VLOOKUP(D17,DB!A:G,7,0),"")</f>
        <v/>
      </c>
      <c r="K17" s="114"/>
      <c r="L17" s="150" t="str">
        <f>IFERROR(VLOOKUP(D17,DB!A:I,9,0),"")</f>
        <v/>
      </c>
    </row>
    <row r="18" spans="1:12" ht="31.5" customHeight="1">
      <c r="A18" s="110"/>
      <c r="B18" s="109" t="str">
        <f>IFERROR(VLOOKUP(D18,DB!A:K,11,0),"")</f>
        <v/>
      </c>
      <c r="C18" s="111"/>
      <c r="D18" s="109"/>
      <c r="E18" s="112"/>
      <c r="F18" s="113"/>
      <c r="G18" s="81">
        <f ca="1">IFERROR(NOW()-F18,"-")</f>
        <v>45938.638881712963</v>
      </c>
      <c r="H18" s="113"/>
      <c r="I18" s="109" t="str">
        <f>IFERROR(VLOOKUP(D18,DB!A:F,6,0),"")</f>
        <v/>
      </c>
      <c r="J18" s="108" t="str">
        <f>IFERROR(VLOOKUP(D18,DB!A:G,7,0),"")</f>
        <v/>
      </c>
      <c r="K18" s="114"/>
      <c r="L18" s="150" t="str">
        <f>IFERROR(VLOOKUP(D18,DB!A:I,9,0),"")</f>
        <v/>
      </c>
    </row>
    <row r="19" spans="1:12" ht="31.5" customHeight="1">
      <c r="A19" s="110"/>
      <c r="B19" s="109" t="str">
        <f>IFERROR(VLOOKUP(D19,DB!A:K,11,0),"")</f>
        <v/>
      </c>
      <c r="C19" s="111"/>
      <c r="D19" s="109"/>
      <c r="E19" s="112"/>
      <c r="F19" s="113"/>
      <c r="G19" s="81">
        <f ca="1">IFERROR(NOW()-F19,"-")</f>
        <v>45938.638881712963</v>
      </c>
      <c r="H19" s="113"/>
      <c r="I19" s="109" t="str">
        <f>IFERROR(VLOOKUP(D19,DB!A:F,6,0),"")</f>
        <v/>
      </c>
      <c r="J19" s="108" t="str">
        <f>IFERROR(VLOOKUP(D19,DB!A:G,7,0),"")</f>
        <v/>
      </c>
      <c r="K19" s="114"/>
      <c r="L19" s="150" t="str">
        <f>IFERROR(VLOOKUP(D19,DB!A:I,9,0),"")</f>
        <v/>
      </c>
    </row>
    <row r="20" spans="1:12" ht="31.5" customHeight="1">
      <c r="A20" s="110"/>
      <c r="B20" s="109" t="str">
        <f>IFERROR(VLOOKUP(D20,DB!A:K,11,0),"")</f>
        <v/>
      </c>
      <c r="C20" s="111"/>
      <c r="D20" s="109"/>
      <c r="E20" s="112"/>
      <c r="F20" s="113"/>
      <c r="G20" s="81">
        <f ca="1">IFERROR(NOW()-F20,"-")</f>
        <v>45938.638881712963</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45938.638881712963</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45938.638881712963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45938.638881712963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45938.638881712963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45938.638881712963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45938.638881712963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45938.638881712963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45938.638881712963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45938.638881712963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45938.638881712963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45938.638881712963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45938.638881712963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45938.638881712963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45938.638881712963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45938.638881712963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45938.638881712963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45938.638881712963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45938.638881712963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45938.638881712963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45938.638881712963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45938.638881712963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45938.638881712963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45938.638881712963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45938.638881712963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45938.638881712963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45938.638881712963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45938.638881712963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45938.638881712963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45938.638881712963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45938.638881712963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45938.638881712963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45938.638881712963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45938.638881712963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45938.638881712963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45938.638881712963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45938.638881712963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45938.638881712963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45938.638881712963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45938.638881712963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45938.638881712963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45938.638881712963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45938.638881712963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45938.638881712963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45938.638881712963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45938.638881712963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45938.638881712963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45938.638881712963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45938.638881712963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45938.638881712963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45938.638881712963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45938.638881712963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45938.638881712963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45938.638881712963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45938.638881712963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45938.638881712963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45938.638881712963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45938.638881712963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45938.638881712963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45938.638881712963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45938.638881712963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45938.638881712963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45938.638881712963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45938.638881712963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45938.638881712963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45938.638881712963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45938.638881712963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45938.638881712963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45938.638881712963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45938.638881712963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45938.638881712963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45938.638881712963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45938.638881712963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45938.638881712963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45938.638881712963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45938.638881712963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45938.638881712963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45938.638881712963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45938.638881712963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45938.638881712963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45938.638881712963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45938.638881712963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45938.638881712963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45938.638881712963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45938.638881712963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45938.638881712963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45938.638881712963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45938.638881712963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45938.638881712963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45938.638881712963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45938.638881712963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45938.638881712963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45938.638881712963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45938.638881712963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45938.638881712963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45938.638881712963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45938.638881712963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45938.638881712963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45938.638881712963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45938.638881712963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45938.638881712963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45938.638881712963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45938.638881712963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45938.638881712963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45938.638881712963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45938.638881712963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45938.638881712963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45938.638881712963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45938.638881712963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45938.638881712963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45938.638881712963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45938.638881712963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45938.638881712963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45938.638881712963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45938.638881712963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45938.638881712963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45938.638881712963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45938.638881712963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45938.638881712963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45938.638881712963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45938.638881712963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45938.638881712963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45938.638881712963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45938.638881712963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45938.638881712963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45938.638881712963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45938.638881712963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45938.638881712963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45938.638881712963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45938.638881712963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45938.638881712963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45938.638881712963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45938.638881712963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45938.638881712963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45938.638881712963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45938.638881712963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45938.638881712963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45938.638881712963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45938.638881712963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45938.638881712963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45938.638881712963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45938.638881712963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45938.638881712963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45938.638881712963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45938.638881712963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45938.638881712963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45938.638881712963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45938.638881712963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45938.638881712963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45938.638881712963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45938.638881712963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45938.638881712963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45938.638881712963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45938.638881712963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45938.638881712963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45938.638881712963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45938.638881712963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45938.638881712963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45938.638881712963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45938.638881712963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45938.638881712963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45938.638881712963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45938.638881712963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45938.638881712963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45938.638881712963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45938.638881712963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45938.638881712963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45938.638881712963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45938.638881712963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45938.638881712963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45938.638881712963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45938.638881712963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45938.638881712963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45938.638881712963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45938.638881712963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45938.638881712963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45938.638881712963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45938.638881712963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45938.638881712963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45938.638881712963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45938.638881712963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45938.638881712963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45938.638881712963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45938.638881712963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45938.638881712963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45938.638881712963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45938.638881712963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45938.638881712963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45938.638881712963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45938.638881712963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45938.638881712963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45938.638881712963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45938.638881712963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45938.638881712963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45938.638881712963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45938.638881712963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45938.638881712963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45938.638881712963</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45938.638881712963</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45938.638881712963</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45938.638881712963</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45938.638881712963</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45938.638881712963</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45938.638881712963</v>
      </c>
      <c r="H223" s="113"/>
      <c r="I223" s="109" t="str">
        <f>IFERROR(VLOOKUP(D223,DB!A:F,6,0),"")</f>
        <v/>
      </c>
      <c r="J223" s="108" t="str">
        <f>IFERROR(VLOOKUP(D223,DB!A:G,7,0),"")</f>
        <v/>
      </c>
      <c r="K223" s="114"/>
      <c r="L223" s="115" t="str">
        <f>IFERROR(VLOOKUP(D223,DB!A:I,9,0),"")</f>
        <v/>
      </c>
    </row>
  </sheetData>
  <dataValidations count="2">
    <dataValidation allowBlank="1" showInputMessage="1" showErrorMessage="1" sqref="E1" xr:uid="{380493DB-286A-4683-AF55-C78F04945A49}"/>
    <dataValidation type="list" allowBlank="1" showInputMessage="1" showErrorMessage="1" sqref="E3 E5 E7:E2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2025-10-08T12:21:59Z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